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2520" windowWidth="15135" windowHeight="6900"/>
  </bookViews>
  <sheets>
    <sheet name="odobreno" sheetId="6" r:id="rId1"/>
  </sheets>
  <definedNames>
    <definedName name="_xlnm._FilterDatabase" localSheetId="0" hidden="1">odobreno!$A$8:$G$43</definedName>
    <definedName name="_Hlk180915091" localSheetId="0">odobreno!#REF!</definedName>
    <definedName name="_Hlk180988645" localSheetId="0">odobreno!$A$10</definedName>
    <definedName name="_xlnm.Print_Area" localSheetId="0">odobreno!$A$1:$I$43</definedName>
    <definedName name="_xlnm.Print_Titles" localSheetId="0">odobreno!$8:$8</definedName>
    <definedName name="treći">odobreno!#REF!</definedName>
  </definedNames>
  <calcPr calcId="145621"/>
</workbook>
</file>

<file path=xl/calcChain.xml><?xml version="1.0" encoding="utf-8"?>
<calcChain xmlns="http://schemas.openxmlformats.org/spreadsheetml/2006/main">
  <c r="D42" i="6" l="1"/>
  <c r="I42" i="6"/>
  <c r="H42" i="6"/>
  <c r="G42" i="6"/>
  <c r="F42" i="6"/>
  <c r="I41" i="6"/>
  <c r="H41" i="6"/>
  <c r="G41" i="6"/>
  <c r="F41" i="6"/>
  <c r="I36" i="6" l="1"/>
  <c r="H36" i="6"/>
  <c r="G36" i="6"/>
  <c r="F36" i="6"/>
  <c r="I11" i="6" l="1"/>
  <c r="G29" i="6"/>
  <c r="F29" i="6"/>
  <c r="I25" i="6"/>
  <c r="H25" i="6"/>
  <c r="I24" i="6"/>
  <c r="H24" i="6"/>
  <c r="I23" i="6"/>
  <c r="H23" i="6"/>
  <c r="I22" i="6"/>
  <c r="H22" i="6"/>
  <c r="I21" i="6"/>
  <c r="H21" i="6"/>
  <c r="H29" i="6" l="1"/>
  <c r="I29" i="6"/>
  <c r="H13" i="6"/>
  <c r="I19" i="6" l="1"/>
  <c r="H19" i="6"/>
  <c r="G19" i="6"/>
  <c r="F19" i="6"/>
  <c r="H11" i="6" l="1"/>
  <c r="G11" i="6"/>
  <c r="F11" i="6"/>
</calcChain>
</file>

<file path=xl/sharedStrings.xml><?xml version="1.0" encoding="utf-8"?>
<sst xmlns="http://schemas.openxmlformats.org/spreadsheetml/2006/main" count="137" uniqueCount="64">
  <si>
    <t>IME I PREZIME KORISNIKA</t>
  </si>
  <si>
    <t>UKUPNI IZNOS ULAGANJA (HRK)</t>
  </si>
  <si>
    <t xml:space="preserve"> UKUPNI IZNOS POTPORE (HRK)</t>
  </si>
  <si>
    <t xml:space="preserve">Zadružni savez Dalmacije </t>
  </si>
  <si>
    <t>Agrolaguna d.d.</t>
  </si>
  <si>
    <t>Belje d.d.</t>
  </si>
  <si>
    <t>Jako vino d.o.o.</t>
  </si>
  <si>
    <t>Vina Matošević d.o.o.</t>
  </si>
  <si>
    <t>OPG Bruno Trapan</t>
  </si>
  <si>
    <t>Hrvatska gospodarska komora</t>
  </si>
  <si>
    <t>Kutjevo d.d.</t>
  </si>
  <si>
    <t>Udruga vinara i vinogradara ERDUT</t>
  </si>
  <si>
    <t>NATJEČAJ</t>
  </si>
  <si>
    <t>ODOBRENE AKTIVNOSTI U  PROJEKTU</t>
  </si>
  <si>
    <t>UDIO FINANCIRANJA EU  (HRK)</t>
  </si>
  <si>
    <t>UDIO FINANCIRANJA RH (HRK)</t>
  </si>
  <si>
    <t>Pregled korisnika za mjeru Promidžba vina na tržištima trećih zemalja iz Nacionalnog programa pomoći sektoru vina 2014.-2018.</t>
  </si>
  <si>
    <t>ŽUPANIJA</t>
  </si>
  <si>
    <t>RED.BR.</t>
  </si>
  <si>
    <t>1.</t>
  </si>
  <si>
    <t>Splitsko - dalmatinska županija</t>
  </si>
  <si>
    <t xml:space="preserve">Projekt na tržištu Kanade
1.Ulaganje u objavljivanje u medijima                                   3.Ulaganja u izradu i distribuciju promotivnih materijala za tržišta trećih zemalja                               </t>
  </si>
  <si>
    <t>Istarska županija</t>
  </si>
  <si>
    <t xml:space="preserve"> Projekt na tržištu Srbije
1.Ulaganje u objavljivanje u medijima                   2.Ulaganja u odnose sjavnošću promociju i marketing,promocija imidža Hrvatske,promotivne prodaje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</si>
  <si>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>2.</t>
  </si>
  <si>
    <t>Osječko - baranjska županija</t>
  </si>
  <si>
    <t>3.</t>
  </si>
  <si>
    <t xml:space="preserve">Projekt na tržištu Švicarske
4. Ulaganja u sudjelovanje na sajmovima trećih zemalja </t>
  </si>
  <si>
    <t>4.</t>
  </si>
  <si>
    <t xml:space="preserve">Projekt na tržištu Australije
3. Ulaganja u izradu i distribuciju promotivnih materijala za tržišta trećih zemalja </t>
  </si>
  <si>
    <t>5.</t>
  </si>
  <si>
    <t>6.</t>
  </si>
  <si>
    <t xml:space="preserve"> Projekt na tržištu SAD-a
1.Ulaganje u objavljivanje u medijima               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</si>
  <si>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 xml:space="preserve"> Projekt na tržištu Srbije
1.Ulaganje u objavljivanje u medijima               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</si>
  <si>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>Grad Zagreb</t>
  </si>
  <si>
    <t>Požeško - slavonska županija</t>
  </si>
  <si>
    <t xml:space="preserve"> Projekt na tržištu BiH
1.Ulaganje u objavljivanje u medijima                   2.Ulaganja u odnose sjavnošću promociju i marketing,promocija imidža Hrvatske,promotivne prodaje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</si>
  <si>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 xml:space="preserve">Projekt na tržištu Srbije
 1.Ulaganje u objavljivanje u medijima                   2.Ulaganja u odnose sjavnošću promociju i marketing,promocija imidža Hrvatske,promotivne prodaje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</si>
  <si>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>7.</t>
  </si>
  <si>
    <t>Projekt na tržištu SAD-a
4.Ulaganja u sudjelovanje na sajmovima i drugum događanjima na tržištima trećih zemalja</t>
  </si>
  <si>
    <t>Projekt na tržištu Kanade
4.Ulaganja u sudjelovanje na sajmovima i drugum događanjima na tržištima trećih zemalja</t>
  </si>
  <si>
    <t>8.</t>
  </si>
  <si>
    <t xml:space="preserve">Projekt na tržištu BiH
  2.Ulaganja u odnose sjavnošću promociju i marketing,promocija imidža Hrvatske,promotivne prodaje                     3. Ulaganja u izradu i distribuciju promotivnih materijala za tržišta trećih zemalja                                                                                          </t>
  </si>
  <si>
    <t>UKUPNO 1. NATJEČAJ 2014.</t>
  </si>
  <si>
    <t>UKUPNO I1. NATJEČAJ 2014.</t>
  </si>
  <si>
    <t>UKUPNO III. NATJEČAJ 2014.</t>
  </si>
  <si>
    <t xml:space="preserve">Projekt na tržištu Kine
4. Ulaganja u sudjelovanje na sajmovima trećih zemalja </t>
  </si>
  <si>
    <t>Veralda poljoprivredni obrt</t>
  </si>
  <si>
    <t xml:space="preserve"> Projekt na tržištu Srbije
1.Ulaganje u objavljivanje u medijima                                       3. Ulaganja u izradu i distribuciju promotivnih materijala za tržišta trećih zemalja                                                              4. Ulaganja u sudjelovanje na sajmovima trećih zemalja                             </t>
  </si>
  <si>
    <t xml:space="preserve">Projekt na tržištu Crne Gore
 4. Ulaganja u sudjelovanje na sajmovima trećih zemalja                                                                                         </t>
  </si>
  <si>
    <t xml:space="preserve">Projekt na tržištu BiH
3. Ulaganja u izradu i distribuciju promotivnih materijala za tržišta trećih zemalja     4. Ulaganja u sudjelovanje na sajmovima trećih zemalja                                                                                                 </t>
  </si>
  <si>
    <t>UKUPNO NATJEČAJI:</t>
  </si>
  <si>
    <t xml:space="preserve"> Projekt na tržištu Kanade
1.Ulaganje u objavljivanje u medijima                                       3. Ulaganja u izradu i distribuciju promotivnih materijala za tržišta trećih zemalja                                                                                           </t>
  </si>
  <si>
    <t>ATC d.o.o.</t>
  </si>
  <si>
    <t xml:space="preserve"> Projekt na tržištu Bosne i Hercegovine
4. ulaganja u sudjelovanje na sajmovima i drugim događanjima na tržištima trećih zemalja                                                                                       </t>
  </si>
  <si>
    <t xml:space="preserve"> Projekt na tržištu Kanade
4. ulaganja u sudjelovanje na sajmovima i drugim događanjima na tržištima trećih zemalja                                                                                       </t>
  </si>
  <si>
    <t>Prvi natječaj 2014. (NN br. 20/2014)</t>
  </si>
  <si>
    <t>Drugi  natječaj 2014. (NN br. 55/2014)</t>
  </si>
  <si>
    <t>Treći  natječaj 2014. (NN br. 85/2014)</t>
  </si>
  <si>
    <t>Zagreb, 11.01.2016.</t>
  </si>
  <si>
    <t>Prvi natječaj 2015. (NN br. 40/2015)</t>
  </si>
  <si>
    <t>Drugi natječaj 2016. (NN br. 105/2015)</t>
  </si>
  <si>
    <t>UKUPNO II. NATJEČAJ 2016.</t>
  </si>
  <si>
    <t>UKUPNO I. NATJEČAJ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</si>
</sst>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Arial"/>
      <family val="2"/>
      <charset val="238"/>
    </font>
    <font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9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4" fontId="7" fillId="6" borderId="8" xfId="0" applyNumberFormat="1" applyFont="1" applyFill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7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4" xfId="5"/>
    <cellStyle name="Obično 2" xfId="3"/>
    <cellStyle name="Obično 3" xfId="4"/>
  </cellStyles>
  <dxfs count="0"/>
  <tableStyles count="0" defaultTableStyle="TableStyleMedium9" defaultPivotStyle="PivotStyleLight16"/>
  <colors>
    <mruColors>
      <color rgb="FF66FFFF"/>
      <color rgb="FFADF3C4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zoomScaleSheetLayoutView="20" workbookViewId="0">
      <pane ySplit="1" topLeftCell="A32" activePane="bottomLeft" state="frozen"/>
      <selection pane="bottomLeft" activeCell="A36" sqref="A36:C36"/>
    </sheetView>
  </sheetViews>
  <sheetFormatPr defaultRowHeight="12.75" x14ac:dyDescent="0.2"/>
  <cols>
    <col min="1" max="1" width="5.85546875" style="2" customWidth="1"/>
    <col min="2" max="2" width="21.42578125" style="2" customWidth="1"/>
    <col min="3" max="3" width="29.140625" style="2" customWidth="1"/>
    <col min="4" max="4" width="15" style="2" customWidth="1"/>
    <col min="5" max="5" width="44.7109375" style="3" customWidth="1"/>
    <col min="6" max="6" width="23.28515625" style="4" bestFit="1" customWidth="1"/>
    <col min="7" max="7" width="22.140625" style="4" customWidth="1"/>
    <col min="8" max="8" width="23.28515625" style="4" customWidth="1"/>
    <col min="9" max="9" width="19.85546875" style="9" customWidth="1"/>
    <col min="10" max="10" width="18.7109375" style="2" customWidth="1"/>
    <col min="11" max="11" width="17.85546875" style="2" customWidth="1"/>
    <col min="12" max="12" width="15.85546875" style="2" customWidth="1"/>
    <col min="13" max="13" width="12.7109375" style="2" bestFit="1" customWidth="1"/>
    <col min="14" max="16384" width="9.140625" style="2"/>
  </cols>
  <sheetData>
    <row r="1" spans="1:10" ht="54" customHeight="1" x14ac:dyDescent="0.2">
      <c r="A1" s="69" t="s">
        <v>16</v>
      </c>
      <c r="B1" s="69"/>
      <c r="C1" s="69"/>
      <c r="D1" s="69"/>
      <c r="E1" s="69"/>
      <c r="F1" s="69"/>
      <c r="G1" s="69"/>
      <c r="H1" s="69"/>
      <c r="I1" s="20"/>
    </row>
    <row r="2" spans="1:10" ht="26.25" customHeight="1" x14ac:dyDescent="0.2">
      <c r="A2" s="70" t="s">
        <v>59</v>
      </c>
      <c r="B2" s="70"/>
      <c r="C2" s="70"/>
      <c r="D2" s="70"/>
      <c r="E2" s="11"/>
      <c r="F2" s="3"/>
      <c r="G2" s="3"/>
      <c r="H2" s="3"/>
      <c r="I2" s="20"/>
    </row>
    <row r="3" spans="1:10" ht="24.75" customHeight="1" x14ac:dyDescent="0.2">
      <c r="A3" s="1"/>
      <c r="B3" s="1"/>
    </row>
    <row r="4" spans="1:10" ht="26.25" hidden="1" customHeight="1" thickBot="1" x14ac:dyDescent="0.25">
      <c r="A4" s="1"/>
      <c r="B4" s="1"/>
    </row>
    <row r="5" spans="1:10" ht="26.25" hidden="1" customHeight="1" thickBot="1" x14ac:dyDescent="0.35">
      <c r="A5" s="10"/>
      <c r="B5" s="10"/>
    </row>
    <row r="6" spans="1:10" ht="19.5" hidden="1" customHeight="1" thickBot="1" x14ac:dyDescent="0.3">
      <c r="A6" s="71"/>
      <c r="B6" s="71"/>
      <c r="C6" s="71"/>
    </row>
    <row r="7" spans="1:10" ht="23.25" hidden="1" customHeight="1" thickBot="1" x14ac:dyDescent="0.3">
      <c r="A7" s="49"/>
      <c r="B7" s="49"/>
      <c r="C7" s="49"/>
      <c r="F7" s="50"/>
      <c r="G7" s="50"/>
      <c r="H7" s="50"/>
    </row>
    <row r="8" spans="1:10" s="6" customFormat="1" ht="57.75" customHeight="1" x14ac:dyDescent="0.2">
      <c r="A8" s="23" t="s">
        <v>18</v>
      </c>
      <c r="B8" s="15" t="s">
        <v>17</v>
      </c>
      <c r="C8" s="15" t="s">
        <v>0</v>
      </c>
      <c r="D8" s="15" t="s">
        <v>12</v>
      </c>
      <c r="E8" s="15" t="s">
        <v>13</v>
      </c>
      <c r="F8" s="15" t="s">
        <v>1</v>
      </c>
      <c r="G8" s="15" t="s">
        <v>2</v>
      </c>
      <c r="H8" s="15" t="s">
        <v>14</v>
      </c>
      <c r="I8" s="15" t="s">
        <v>15</v>
      </c>
    </row>
    <row r="9" spans="1:10" ht="30" customHeight="1" x14ac:dyDescent="0.2">
      <c r="A9" s="53" t="s">
        <v>56</v>
      </c>
      <c r="B9" s="54"/>
      <c r="C9" s="54"/>
      <c r="D9" s="54"/>
      <c r="E9" s="54"/>
      <c r="F9" s="54"/>
      <c r="G9" s="54"/>
      <c r="H9" s="54"/>
      <c r="I9" s="55"/>
    </row>
    <row r="10" spans="1:10" ht="115.5" customHeight="1" x14ac:dyDescent="0.2">
      <c r="A10" s="8" t="s">
        <v>19</v>
      </c>
      <c r="B10" s="8" t="s">
        <v>20</v>
      </c>
      <c r="C10" s="38" t="s">
        <v>3</v>
      </c>
      <c r="D10" s="12" t="s">
        <v>19</v>
      </c>
      <c r="E10" s="33" t="s">
        <v>21</v>
      </c>
      <c r="F10" s="16">
        <v>329025</v>
      </c>
      <c r="G10" s="16">
        <v>263220</v>
      </c>
      <c r="H10" s="16">
        <v>164512.5</v>
      </c>
      <c r="I10" s="16">
        <v>98707.5</v>
      </c>
      <c r="J10" s="7"/>
    </row>
    <row r="11" spans="1:10" ht="67.5" customHeight="1" x14ac:dyDescent="0.2">
      <c r="A11" s="59" t="s">
        <v>43</v>
      </c>
      <c r="B11" s="60"/>
      <c r="C11" s="61"/>
      <c r="D11" s="14">
        <v>1</v>
      </c>
      <c r="E11" s="17"/>
      <c r="F11" s="17">
        <f>F10</f>
        <v>329025</v>
      </c>
      <c r="G11" s="17">
        <f>G10</f>
        <v>263220</v>
      </c>
      <c r="H11" s="17">
        <f>H10</f>
        <v>164512.5</v>
      </c>
      <c r="I11" s="17">
        <f>I10</f>
        <v>98707.5</v>
      </c>
    </row>
    <row r="12" spans="1:10" ht="30.75" customHeight="1" x14ac:dyDescent="0.2">
      <c r="A12" s="53" t="s">
        <v>57</v>
      </c>
      <c r="B12" s="54"/>
      <c r="C12" s="54"/>
      <c r="D12" s="54"/>
      <c r="E12" s="54"/>
      <c r="F12" s="54"/>
      <c r="G12" s="54"/>
      <c r="H12" s="54"/>
      <c r="I12" s="55"/>
    </row>
    <row r="13" spans="1:10" ht="174.75" customHeight="1" x14ac:dyDescent="0.2">
      <c r="A13" s="8" t="s">
        <v>19</v>
      </c>
      <c r="B13" s="8" t="s">
        <v>22</v>
      </c>
      <c r="C13" s="38" t="s">
        <v>4</v>
      </c>
      <c r="D13" s="12" t="s">
        <v>24</v>
      </c>
      <c r="E13" s="33" t="s">
        <v>23</v>
      </c>
      <c r="F13" s="16">
        <v>318081.76</v>
      </c>
      <c r="G13" s="16">
        <v>159040.88</v>
      </c>
      <c r="H13" s="16">
        <f>G13</f>
        <v>159040.88</v>
      </c>
      <c r="I13" s="16">
        <v>0</v>
      </c>
    </row>
    <row r="14" spans="1:10" ht="128.25" customHeight="1" x14ac:dyDescent="0.2">
      <c r="A14" s="8" t="s">
        <v>24</v>
      </c>
      <c r="B14" s="8" t="s">
        <v>25</v>
      </c>
      <c r="C14" s="38" t="s">
        <v>5</v>
      </c>
      <c r="D14" s="12" t="s">
        <v>24</v>
      </c>
      <c r="E14" s="33" t="s">
        <v>42</v>
      </c>
      <c r="F14" s="16">
        <v>482814.37</v>
      </c>
      <c r="G14" s="16">
        <v>241407.19</v>
      </c>
      <c r="H14" s="16">
        <v>241407.19</v>
      </c>
      <c r="I14" s="16">
        <v>0</v>
      </c>
    </row>
    <row r="15" spans="1:10" ht="64.5" customHeight="1" x14ac:dyDescent="0.2">
      <c r="A15" s="8" t="s">
        <v>26</v>
      </c>
      <c r="B15" s="8" t="s">
        <v>20</v>
      </c>
      <c r="C15" s="38" t="s">
        <v>6</v>
      </c>
      <c r="D15" s="12" t="s">
        <v>24</v>
      </c>
      <c r="E15" s="33" t="s">
        <v>27</v>
      </c>
      <c r="F15" s="16">
        <v>294389.01</v>
      </c>
      <c r="G15" s="16">
        <v>235511.21</v>
      </c>
      <c r="H15" s="16">
        <v>147194.51</v>
      </c>
      <c r="I15" s="16">
        <v>88316.7</v>
      </c>
    </row>
    <row r="16" spans="1:10" ht="75.75" customHeight="1" x14ac:dyDescent="0.2">
      <c r="A16" s="8" t="s">
        <v>28</v>
      </c>
      <c r="B16" s="8" t="s">
        <v>22</v>
      </c>
      <c r="C16" s="38" t="s">
        <v>7</v>
      </c>
      <c r="D16" s="12" t="s">
        <v>24</v>
      </c>
      <c r="E16" s="33" t="s">
        <v>29</v>
      </c>
      <c r="F16" s="16">
        <v>171242.63</v>
      </c>
      <c r="G16" s="16">
        <v>85621.31</v>
      </c>
      <c r="H16" s="16">
        <v>85621.31</v>
      </c>
      <c r="I16" s="16">
        <v>0</v>
      </c>
    </row>
    <row r="17" spans="1:10" ht="128.25" customHeight="1" x14ac:dyDescent="0.2">
      <c r="A17" s="8" t="s">
        <v>30</v>
      </c>
      <c r="B17" s="8" t="s">
        <v>22</v>
      </c>
      <c r="C17" s="38" t="s">
        <v>8</v>
      </c>
      <c r="D17" s="12" t="s">
        <v>24</v>
      </c>
      <c r="E17" s="33" t="s">
        <v>32</v>
      </c>
      <c r="F17" s="16">
        <v>398467.21</v>
      </c>
      <c r="G17" s="16">
        <v>318773.77</v>
      </c>
      <c r="H17" s="16">
        <v>199233.61</v>
      </c>
      <c r="I17" s="16">
        <v>119540.16</v>
      </c>
    </row>
    <row r="18" spans="1:10" ht="135.75" customHeight="1" x14ac:dyDescent="0.2">
      <c r="A18" s="8" t="s">
        <v>31</v>
      </c>
      <c r="B18" s="8" t="s">
        <v>22</v>
      </c>
      <c r="C18" s="38" t="s">
        <v>8</v>
      </c>
      <c r="D18" s="12" t="s">
        <v>24</v>
      </c>
      <c r="E18" s="33" t="s">
        <v>33</v>
      </c>
      <c r="F18" s="13">
        <v>267345.24</v>
      </c>
      <c r="G18" s="13">
        <v>213876.19</v>
      </c>
      <c r="H18" s="13">
        <v>133672.62</v>
      </c>
      <c r="I18" s="13">
        <v>80203.570000000007</v>
      </c>
    </row>
    <row r="19" spans="1:10" ht="66" customHeight="1" x14ac:dyDescent="0.2">
      <c r="A19" s="52" t="s">
        <v>44</v>
      </c>
      <c r="B19" s="52"/>
      <c r="C19" s="52"/>
      <c r="D19" s="14">
        <v>6</v>
      </c>
      <c r="E19" s="14"/>
      <c r="F19" s="17">
        <f>SUM(F13:F18)</f>
        <v>1932340.22</v>
      </c>
      <c r="G19" s="17">
        <f>SUM(G13:G18)</f>
        <v>1254230.55</v>
      </c>
      <c r="H19" s="17">
        <f>SUM(H13:H18)</f>
        <v>966170.12000000011</v>
      </c>
      <c r="I19" s="17">
        <f>SUM(I13:I18)</f>
        <v>288060.43</v>
      </c>
    </row>
    <row r="20" spans="1:10" ht="31.5" customHeight="1" x14ac:dyDescent="0.2">
      <c r="A20" s="53" t="s">
        <v>58</v>
      </c>
      <c r="B20" s="54"/>
      <c r="C20" s="54"/>
      <c r="D20" s="54"/>
      <c r="E20" s="54"/>
      <c r="F20" s="54"/>
      <c r="G20" s="54"/>
      <c r="H20" s="54"/>
      <c r="I20" s="55"/>
    </row>
    <row r="21" spans="1:10" ht="129.75" customHeight="1" x14ac:dyDescent="0.2">
      <c r="A21" s="8" t="s">
        <v>19</v>
      </c>
      <c r="B21" s="8" t="s">
        <v>34</v>
      </c>
      <c r="C21" s="38" t="s">
        <v>9</v>
      </c>
      <c r="D21" s="12" t="s">
        <v>26</v>
      </c>
      <c r="E21" s="33" t="s">
        <v>32</v>
      </c>
      <c r="F21" s="13">
        <v>1031187.5</v>
      </c>
      <c r="G21" s="13">
        <v>824950</v>
      </c>
      <c r="H21" s="13">
        <f>F21*50/100</f>
        <v>515593.75</v>
      </c>
      <c r="I21" s="13">
        <f>F21*30/100</f>
        <v>309356.25</v>
      </c>
      <c r="J21" s="7"/>
    </row>
    <row r="22" spans="1:10" ht="189.75" customHeight="1" x14ac:dyDescent="0.2">
      <c r="A22" s="8" t="s">
        <v>24</v>
      </c>
      <c r="B22" s="8" t="s">
        <v>34</v>
      </c>
      <c r="C22" s="38" t="s">
        <v>9</v>
      </c>
      <c r="D22" s="12" t="s">
        <v>26</v>
      </c>
      <c r="E22" s="33" t="s">
        <v>23</v>
      </c>
      <c r="F22" s="13">
        <v>1386629.5</v>
      </c>
      <c r="G22" s="13">
        <v>1109303.6000000001</v>
      </c>
      <c r="H22" s="13">
        <f>F22*50/100</f>
        <v>693314.75</v>
      </c>
      <c r="I22" s="13">
        <f>F22*30/100</f>
        <v>415988.85</v>
      </c>
    </row>
    <row r="23" spans="1:10" ht="190.5" customHeight="1" x14ac:dyDescent="0.2">
      <c r="A23" s="8" t="s">
        <v>26</v>
      </c>
      <c r="B23" s="8" t="s">
        <v>35</v>
      </c>
      <c r="C23" s="38" t="s">
        <v>10</v>
      </c>
      <c r="D23" s="12" t="s">
        <v>26</v>
      </c>
      <c r="E23" s="33" t="s">
        <v>36</v>
      </c>
      <c r="F23" s="13">
        <v>1490400.38</v>
      </c>
      <c r="G23" s="13">
        <v>1192320.3</v>
      </c>
      <c r="H23" s="13">
        <f>F23*50%</f>
        <v>745200.19</v>
      </c>
      <c r="I23" s="13">
        <f>F23*30%</f>
        <v>447120.11399999994</v>
      </c>
    </row>
    <row r="24" spans="1:10" ht="185.25" customHeight="1" x14ac:dyDescent="0.2">
      <c r="A24" s="8" t="s">
        <v>28</v>
      </c>
      <c r="B24" s="8" t="s">
        <v>35</v>
      </c>
      <c r="C24" s="38" t="s">
        <v>10</v>
      </c>
      <c r="D24" s="12" t="s">
        <v>26</v>
      </c>
      <c r="E24" s="33" t="s">
        <v>23</v>
      </c>
      <c r="F24" s="13">
        <v>270610.64</v>
      </c>
      <c r="G24" s="13">
        <v>216488.51</v>
      </c>
      <c r="H24" s="13">
        <f>F24*50%</f>
        <v>135305.32</v>
      </c>
      <c r="I24" s="13">
        <f>F24*30%</f>
        <v>81183.191999999995</v>
      </c>
    </row>
    <row r="25" spans="1:10" ht="186.75" customHeight="1" x14ac:dyDescent="0.2">
      <c r="A25" s="8" t="s">
        <v>30</v>
      </c>
      <c r="B25" s="8" t="s">
        <v>25</v>
      </c>
      <c r="C25" s="38" t="s">
        <v>11</v>
      </c>
      <c r="D25" s="12" t="s">
        <v>26</v>
      </c>
      <c r="E25" s="33" t="s">
        <v>37</v>
      </c>
      <c r="F25" s="13">
        <v>679969.47</v>
      </c>
      <c r="G25" s="13">
        <v>543975.57999999996</v>
      </c>
      <c r="H25" s="13">
        <f>F25*50%</f>
        <v>339984.73499999999</v>
      </c>
      <c r="I25" s="13">
        <f>F25*30%</f>
        <v>203990.84099999999</v>
      </c>
    </row>
    <row r="26" spans="1:10" ht="111.75" customHeight="1" x14ac:dyDescent="0.2">
      <c r="A26" s="8" t="s">
        <v>31</v>
      </c>
      <c r="B26" s="8" t="s">
        <v>20</v>
      </c>
      <c r="C26" s="38" t="s">
        <v>6</v>
      </c>
      <c r="D26" s="12" t="s">
        <v>26</v>
      </c>
      <c r="E26" s="34" t="s">
        <v>39</v>
      </c>
      <c r="F26" s="13">
        <v>264385.91999999998</v>
      </c>
      <c r="G26" s="13">
        <v>211508.74</v>
      </c>
      <c r="H26" s="13">
        <v>132192.95999999999</v>
      </c>
      <c r="I26" s="13">
        <v>79315.78</v>
      </c>
    </row>
    <row r="27" spans="1:10" ht="67.5" customHeight="1" x14ac:dyDescent="0.2">
      <c r="A27" s="8" t="s">
        <v>38</v>
      </c>
      <c r="B27" s="8" t="s">
        <v>20</v>
      </c>
      <c r="C27" s="38" t="s">
        <v>6</v>
      </c>
      <c r="D27" s="12" t="s">
        <v>26</v>
      </c>
      <c r="E27" s="34" t="s">
        <v>40</v>
      </c>
      <c r="F27" s="13">
        <v>180503.1</v>
      </c>
      <c r="G27" s="13">
        <v>144402.48000000001</v>
      </c>
      <c r="H27" s="13">
        <v>90251.55</v>
      </c>
      <c r="I27" s="13">
        <v>54150.93</v>
      </c>
    </row>
    <row r="28" spans="1:10" ht="192.75" customHeight="1" x14ac:dyDescent="0.2">
      <c r="A28" s="8" t="s">
        <v>41</v>
      </c>
      <c r="B28" s="8" t="s">
        <v>25</v>
      </c>
      <c r="C28" s="38" t="s">
        <v>5</v>
      </c>
      <c r="D28" s="12" t="s">
        <v>26</v>
      </c>
      <c r="E28" s="33" t="s">
        <v>37</v>
      </c>
      <c r="F28" s="13">
        <v>255635.92</v>
      </c>
      <c r="G28" s="13">
        <v>127817.96</v>
      </c>
      <c r="H28" s="13">
        <v>127817.96</v>
      </c>
      <c r="I28" s="13">
        <v>0</v>
      </c>
    </row>
    <row r="29" spans="1:10" ht="36" customHeight="1" x14ac:dyDescent="0.2">
      <c r="A29" s="56" t="s">
        <v>45</v>
      </c>
      <c r="B29" s="57"/>
      <c r="C29" s="58"/>
      <c r="D29" s="19">
        <v>8</v>
      </c>
      <c r="E29" s="21"/>
      <c r="F29" s="22">
        <f>SUM(F21:F28)</f>
        <v>5559322.4299999997</v>
      </c>
      <c r="G29" s="22">
        <f>SUM(G21:G28)</f>
        <v>4370767.1700000009</v>
      </c>
      <c r="H29" s="22">
        <f>SUM(H21:H28)</f>
        <v>2779661.2149999999</v>
      </c>
      <c r="I29" s="22">
        <f>SUM(I21:I28)</f>
        <v>1591105.9569999999</v>
      </c>
      <c r="J29" s="7"/>
    </row>
    <row r="30" spans="1:10" ht="36" customHeight="1" x14ac:dyDescent="0.2">
      <c r="A30" s="64" t="s">
        <v>60</v>
      </c>
      <c r="B30" s="65"/>
      <c r="C30" s="65"/>
      <c r="D30" s="65"/>
      <c r="E30" s="65"/>
      <c r="F30" s="65"/>
      <c r="G30" s="65"/>
      <c r="H30" s="65"/>
      <c r="I30" s="66"/>
      <c r="J30" s="7"/>
    </row>
    <row r="31" spans="1:10" s="25" customFormat="1" ht="102" customHeight="1" x14ac:dyDescent="0.2">
      <c r="A31" s="32" t="s">
        <v>19</v>
      </c>
      <c r="B31" s="8" t="s">
        <v>22</v>
      </c>
      <c r="C31" s="38" t="s">
        <v>4</v>
      </c>
      <c r="D31" s="12" t="s">
        <v>24</v>
      </c>
      <c r="E31" s="33" t="s">
        <v>48</v>
      </c>
      <c r="F31" s="13">
        <v>279222.42</v>
      </c>
      <c r="G31" s="13">
        <v>139611.21</v>
      </c>
      <c r="H31" s="13">
        <v>139611.21</v>
      </c>
      <c r="I31" s="31"/>
      <c r="J31" s="24"/>
    </row>
    <row r="32" spans="1:10" s="25" customFormat="1" ht="111.75" customHeight="1" x14ac:dyDescent="0.2">
      <c r="A32" s="32" t="s">
        <v>24</v>
      </c>
      <c r="B32" s="8" t="s">
        <v>25</v>
      </c>
      <c r="C32" s="38" t="s">
        <v>5</v>
      </c>
      <c r="D32" s="12" t="s">
        <v>24</v>
      </c>
      <c r="E32" s="35" t="s">
        <v>49</v>
      </c>
      <c r="F32" s="13">
        <v>53219.44</v>
      </c>
      <c r="G32" s="13">
        <v>42575.55</v>
      </c>
      <c r="H32" s="13">
        <v>26609.72</v>
      </c>
      <c r="I32" s="13">
        <v>15965.83</v>
      </c>
      <c r="J32" s="24"/>
    </row>
    <row r="33" spans="1:13" s="25" customFormat="1" ht="67.5" customHeight="1" x14ac:dyDescent="0.2">
      <c r="A33" s="32" t="s">
        <v>26</v>
      </c>
      <c r="B33" s="8" t="s">
        <v>25</v>
      </c>
      <c r="C33" s="38" t="s">
        <v>5</v>
      </c>
      <c r="D33" s="12" t="s">
        <v>24</v>
      </c>
      <c r="E33" s="35" t="s">
        <v>50</v>
      </c>
      <c r="F33" s="13">
        <v>401586.96</v>
      </c>
      <c r="G33" s="13">
        <v>200793.48</v>
      </c>
      <c r="H33" s="13">
        <v>200793.48</v>
      </c>
      <c r="I33" s="31"/>
      <c r="J33" s="24"/>
    </row>
    <row r="34" spans="1:13" s="25" customFormat="1" ht="36" customHeight="1" x14ac:dyDescent="0.2">
      <c r="A34" s="32" t="s">
        <v>28</v>
      </c>
      <c r="B34" s="8" t="s">
        <v>20</v>
      </c>
      <c r="C34" s="38" t="s">
        <v>6</v>
      </c>
      <c r="D34" s="12" t="s">
        <v>24</v>
      </c>
      <c r="E34" s="33" t="s">
        <v>46</v>
      </c>
      <c r="F34" s="13">
        <v>76768.800000000003</v>
      </c>
      <c r="G34" s="13">
        <v>61415.040000000001</v>
      </c>
      <c r="H34" s="13">
        <v>38384.400000000001</v>
      </c>
      <c r="I34" s="13">
        <v>23030.639999999999</v>
      </c>
      <c r="J34" s="24"/>
    </row>
    <row r="35" spans="1:13" ht="100.5" customHeight="1" x14ac:dyDescent="0.2">
      <c r="A35" s="32" t="s">
        <v>30</v>
      </c>
      <c r="B35" s="8" t="s">
        <v>22</v>
      </c>
      <c r="C35" s="30" t="s">
        <v>47</v>
      </c>
      <c r="D35" s="32" t="s">
        <v>24</v>
      </c>
      <c r="E35" s="33" t="s">
        <v>48</v>
      </c>
      <c r="F35" s="13">
        <v>115388.79</v>
      </c>
      <c r="G35" s="13">
        <v>92311.03</v>
      </c>
      <c r="H35" s="13">
        <v>57694.39</v>
      </c>
      <c r="I35" s="13">
        <v>34616.639999999999</v>
      </c>
      <c r="J35" s="7"/>
    </row>
    <row r="36" spans="1:13" ht="36" customHeight="1" x14ac:dyDescent="0.2">
      <c r="A36" s="72" t="s">
        <v>63</v>
      </c>
      <c r="B36" s="72"/>
      <c r="C36" s="72"/>
      <c r="D36" s="39">
        <v>5</v>
      </c>
      <c r="E36" s="36"/>
      <c r="F36" s="37">
        <f>SUM(F31:F35)</f>
        <v>926186.41000000015</v>
      </c>
      <c r="G36" s="37">
        <f>SUM(G31:G35)</f>
        <v>536706.30999999994</v>
      </c>
      <c r="H36" s="37">
        <f>SUM(H31:H35)</f>
        <v>463093.20000000007</v>
      </c>
      <c r="I36" s="37">
        <f>SUM(I31:I35)</f>
        <v>73613.11</v>
      </c>
      <c r="J36" s="7"/>
    </row>
    <row r="37" spans="1:13" ht="36" customHeight="1" x14ac:dyDescent="0.2">
      <c r="A37" s="64" t="s">
        <v>61</v>
      </c>
      <c r="B37" s="67"/>
      <c r="C37" s="67"/>
      <c r="D37" s="67"/>
      <c r="E37" s="67"/>
      <c r="F37" s="67"/>
      <c r="G37" s="67"/>
      <c r="H37" s="67"/>
      <c r="I37" s="68"/>
      <c r="J37" s="7"/>
    </row>
    <row r="38" spans="1:13" ht="71.25" customHeight="1" x14ac:dyDescent="0.2">
      <c r="A38" s="42" t="s">
        <v>19</v>
      </c>
      <c r="B38" s="8" t="s">
        <v>20</v>
      </c>
      <c r="C38" s="38" t="s">
        <v>3</v>
      </c>
      <c r="D38" s="32" t="s">
        <v>19</v>
      </c>
      <c r="E38" s="33" t="s">
        <v>52</v>
      </c>
      <c r="F38" s="43">
        <v>328700</v>
      </c>
      <c r="G38" s="43">
        <v>262960</v>
      </c>
      <c r="H38" s="43">
        <v>164350</v>
      </c>
      <c r="I38" s="43">
        <v>98610</v>
      </c>
      <c r="J38" s="7"/>
    </row>
    <row r="39" spans="1:13" ht="53.25" customHeight="1" x14ac:dyDescent="0.2">
      <c r="A39" s="42" t="s">
        <v>24</v>
      </c>
      <c r="B39" s="44" t="s">
        <v>22</v>
      </c>
      <c r="C39" s="41" t="s">
        <v>53</v>
      </c>
      <c r="D39" s="32" t="s">
        <v>19</v>
      </c>
      <c r="E39" s="33" t="s">
        <v>54</v>
      </c>
      <c r="F39" s="43">
        <v>49701</v>
      </c>
      <c r="G39" s="43">
        <v>24850</v>
      </c>
      <c r="H39" s="43"/>
      <c r="I39" s="43">
        <v>24850</v>
      </c>
      <c r="J39" s="7"/>
    </row>
    <row r="40" spans="1:13" ht="48.75" customHeight="1" x14ac:dyDescent="0.2">
      <c r="A40" s="42" t="s">
        <v>26</v>
      </c>
      <c r="B40" s="44" t="s">
        <v>22</v>
      </c>
      <c r="C40" s="41" t="s">
        <v>53</v>
      </c>
      <c r="D40" s="45" t="s">
        <v>19</v>
      </c>
      <c r="E40" s="33" t="s">
        <v>55</v>
      </c>
      <c r="F40" s="13">
        <v>80757.600000000006</v>
      </c>
      <c r="G40" s="43">
        <v>64606.080000000002</v>
      </c>
      <c r="H40" s="43"/>
      <c r="I40" s="43">
        <v>64606.080000000002</v>
      </c>
      <c r="J40" s="7"/>
    </row>
    <row r="41" spans="1:13" ht="48.75" customHeight="1" x14ac:dyDescent="0.2">
      <c r="A41" s="62" t="s">
        <v>62</v>
      </c>
      <c r="B41" s="62"/>
      <c r="C41" s="63"/>
      <c r="D41" s="40">
        <v>3</v>
      </c>
      <c r="E41" s="36"/>
      <c r="F41" s="46">
        <f>SUM(F38:F40)</f>
        <v>459158.6</v>
      </c>
      <c r="G41" s="46">
        <f>SUM(G38:G40)</f>
        <v>352416.08</v>
      </c>
      <c r="H41" s="46">
        <f>SUM(H38:H40)</f>
        <v>164350</v>
      </c>
      <c r="I41" s="46">
        <f>SUM(I38:I40)</f>
        <v>188066.08000000002</v>
      </c>
      <c r="J41" s="7"/>
    </row>
    <row r="42" spans="1:13" ht="69" customHeight="1" thickBot="1" x14ac:dyDescent="0.25">
      <c r="A42" s="51" t="s">
        <v>51</v>
      </c>
      <c r="B42" s="51"/>
      <c r="C42" s="51"/>
      <c r="D42" s="26">
        <f>SUM(D29+D19+D11+D36+D41)</f>
        <v>23</v>
      </c>
      <c r="E42" s="27"/>
      <c r="F42" s="28">
        <f>SUM(F29+F19+F11+F36+F41)</f>
        <v>9206032.6599999983</v>
      </c>
      <c r="G42" s="28">
        <f>SUM(G29+G19+G11+G36+G41)</f>
        <v>6777340.1100000003</v>
      </c>
      <c r="H42" s="29">
        <f>SUM(H29+H19+H11+H36+H41)</f>
        <v>4537787.0350000001</v>
      </c>
      <c r="I42" s="29">
        <f>SUM(I29+I19+I11+I36+I41)</f>
        <v>2239553.077</v>
      </c>
      <c r="J42" s="7"/>
      <c r="K42" s="7"/>
      <c r="L42" s="7"/>
      <c r="M42" s="7"/>
    </row>
    <row r="43" spans="1:13" ht="0.75" customHeight="1" x14ac:dyDescent="0.2">
      <c r="A43" s="47"/>
      <c r="B43" s="47"/>
      <c r="C43" s="47"/>
      <c r="D43" s="48"/>
      <c r="E43" s="48"/>
      <c r="F43" s="48"/>
      <c r="G43" s="48"/>
      <c r="H43" s="48"/>
      <c r="I43" s="18"/>
    </row>
    <row r="44" spans="1:13" x14ac:dyDescent="0.2">
      <c r="H44" s="5"/>
    </row>
    <row r="45" spans="1:13" x14ac:dyDescent="0.2">
      <c r="H45" s="5"/>
    </row>
    <row r="46" spans="1:13" x14ac:dyDescent="0.2">
      <c r="H46" s="5"/>
    </row>
    <row r="47" spans="1:13" x14ac:dyDescent="0.2">
      <c r="H47" s="5"/>
    </row>
  </sheetData>
  <mergeCells count="17">
    <mergeCell ref="A1:H1"/>
    <mergeCell ref="A2:D2"/>
    <mergeCell ref="A9:I9"/>
    <mergeCell ref="A6:C6"/>
    <mergeCell ref="A36:C36"/>
    <mergeCell ref="A43:H43"/>
    <mergeCell ref="A7:C7"/>
    <mergeCell ref="F7:H7"/>
    <mergeCell ref="A42:C42"/>
    <mergeCell ref="A19:C19"/>
    <mergeCell ref="A20:I20"/>
    <mergeCell ref="A29:C29"/>
    <mergeCell ref="A11:C11"/>
    <mergeCell ref="A12:I12"/>
    <mergeCell ref="A41:C41"/>
    <mergeCell ref="A30:I30"/>
    <mergeCell ref="A37:I37"/>
  </mergeCells>
  <printOptions horizontalCentered="1"/>
  <pageMargins left="0" right="0" top="0.23622047244094491" bottom="0.59055118110236227" header="0" footer="0"/>
  <pageSetup paperSize="9" scale="80" fitToHeight="0" orientation="landscape" r:id="rId1"/>
  <headerFooter alignWithMargins="0"/>
  <rowBreaks count="1" manualBreakCount="1">
    <brk id="1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6DA4AC71D6F41B2E9222263226458" ma:contentTypeVersion="0" ma:contentTypeDescription="Create a new document." ma:contentTypeScope="" ma:versionID="7c787eacdd943e26ec22135a9cc062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BD81B-A13B-4E5F-95D6-8D77CC1CB0B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7143200-FC78-442A-86FC-4B5B11A361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909657-CD91-4E3A-8D55-F593C6DBB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odobreno</vt:lpstr>
      <vt:lpstr>odobreno!_Hlk180988645</vt:lpstr>
      <vt:lpstr>odobreno!Print_Area</vt:lpstr>
      <vt:lpstr>odobreno!Print_Titles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Martina Pajač</cp:lastModifiedBy>
  <cp:lastPrinted>2014-12-18T08:30:50Z</cp:lastPrinted>
  <dcterms:created xsi:type="dcterms:W3CDTF">1996-10-14T23:33:28Z</dcterms:created>
  <dcterms:modified xsi:type="dcterms:W3CDTF">2016-01-14T09:02:58Z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0x0101005E66DA4AC71D6F41B2E9222263226458</vt:lpwstr>
  </property>
</Properties>
</file>