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10" windowWidth="22995" windowHeight="9465"/>
  </bookViews>
  <sheets>
    <sheet name="Sheet1" sheetId="1" r:id="rId1"/>
    <sheet name="Sheet2" sheetId="2" r:id="rId2"/>
    <sheet name="Sheet3" sheetId="3" r:id="rId3"/>
  </sheets>
  <calcPr calcId="145621"/>
</workbook>
</file>

<file path=xl/calcChain.xml><?xml version="1.0" encoding="utf-8"?>
<calcChain xmlns="http://schemas.openxmlformats.org/spreadsheetml/2006/main">
  <c r="F9" i="1" l="1"/>
  <c r="C20" i="1"/>
  <c r="E20" i="1"/>
  <c r="F20" i="1"/>
  <c r="G20" i="1"/>
  <c r="C30" i="1"/>
  <c r="E30" i="1"/>
  <c r="F30" i="1"/>
  <c r="G30" i="1"/>
  <c r="C47" i="1"/>
  <c r="E47" i="1"/>
  <c r="F47" i="1"/>
  <c r="G47" i="1"/>
  <c r="C79" i="1"/>
  <c r="E79" i="1"/>
  <c r="F79" i="1"/>
  <c r="G79" i="1"/>
  <c r="F95" i="1"/>
  <c r="F100" i="1" s="1"/>
  <c r="C100" i="1"/>
  <c r="E100" i="1"/>
  <c r="G100" i="1"/>
  <c r="F108" i="1"/>
  <c r="F132" i="1" s="1"/>
  <c r="C132" i="1"/>
  <c r="E132" i="1"/>
  <c r="G132" i="1"/>
  <c r="C159" i="1"/>
  <c r="E159" i="1"/>
  <c r="F159" i="1"/>
  <c r="G159" i="1"/>
  <c r="F162" i="1"/>
  <c r="F191" i="1" s="1"/>
  <c r="C191" i="1"/>
  <c r="E191" i="1"/>
  <c r="G191" i="1"/>
  <c r="F236" i="1"/>
  <c r="C276" i="1"/>
  <c r="E276" i="1"/>
  <c r="F276" i="1"/>
  <c r="G276" i="1"/>
  <c r="C295" i="1"/>
  <c r="E295" i="1"/>
  <c r="F295" i="1"/>
  <c r="G295" i="1"/>
  <c r="C320" i="1"/>
  <c r="E320" i="1"/>
  <c r="F320" i="1"/>
  <c r="G320" i="1"/>
  <c r="C321" i="1"/>
  <c r="E321" i="1"/>
  <c r="G321" i="1"/>
  <c r="C342" i="1"/>
  <c r="E342" i="1"/>
  <c r="F342" i="1"/>
  <c r="G342" i="1"/>
  <c r="C360" i="1"/>
  <c r="E360" i="1"/>
  <c r="F360" i="1"/>
  <c r="G360" i="1"/>
  <c r="C373" i="1"/>
  <c r="E373" i="1"/>
  <c r="F373" i="1"/>
  <c r="G373" i="1"/>
  <c r="F403" i="1"/>
  <c r="F406" i="1" s="1"/>
  <c r="C406" i="1"/>
  <c r="E406" i="1"/>
  <c r="E407" i="1" s="1"/>
  <c r="G406" i="1"/>
  <c r="C407" i="1"/>
  <c r="C418" i="1"/>
  <c r="E418" i="1"/>
  <c r="F418" i="1"/>
  <c r="G418" i="1"/>
  <c r="C440" i="1"/>
  <c r="E440" i="1"/>
  <c r="F440" i="1"/>
  <c r="G440" i="1"/>
  <c r="C480" i="1"/>
  <c r="E480" i="1"/>
  <c r="F480" i="1"/>
  <c r="G480" i="1"/>
  <c r="C481" i="1"/>
  <c r="E481" i="1"/>
  <c r="F481" i="1"/>
  <c r="G481" i="1"/>
  <c r="F533" i="1"/>
  <c r="F543" i="1" s="1"/>
  <c r="F544" i="1" s="1"/>
  <c r="C543" i="1"/>
  <c r="E543" i="1"/>
  <c r="E544" i="1" s="1"/>
  <c r="G543" i="1"/>
  <c r="G544" i="1" s="1"/>
  <c r="C544" i="1"/>
  <c r="C575" i="1"/>
  <c r="E575" i="1"/>
  <c r="F575" i="1"/>
  <c r="G575" i="1"/>
  <c r="C589" i="1"/>
  <c r="E589" i="1"/>
  <c r="F589" i="1"/>
  <c r="G589" i="1"/>
  <c r="F590" i="1" l="1"/>
  <c r="E590" i="1"/>
  <c r="G407" i="1"/>
  <c r="G590" i="1"/>
  <c r="G591" i="1" s="1"/>
  <c r="C590" i="1"/>
  <c r="C591" i="1" s="1"/>
  <c r="E591" i="1"/>
  <c r="F407" i="1"/>
  <c r="F321" i="1"/>
  <c r="F591" i="1" l="1"/>
</calcChain>
</file>

<file path=xl/sharedStrings.xml><?xml version="1.0" encoding="utf-8"?>
<sst xmlns="http://schemas.openxmlformats.org/spreadsheetml/2006/main" count="1558" uniqueCount="783">
  <si>
    <t>SVEUKUPNO (M101,103,301,302,501,202):</t>
  </si>
  <si>
    <t>SVEUKUPNO (M202):</t>
  </si>
  <si>
    <t>UKUPNO 2. NATJEČAJ (M202)</t>
  </si>
  <si>
    <t>2/202</t>
  </si>
  <si>
    <t>LAG Mareta</t>
  </si>
  <si>
    <t>LAG Neretva</t>
  </si>
  <si>
    <t>LAG Lika</t>
  </si>
  <si>
    <t>LAG Marinianis</t>
  </si>
  <si>
    <t>LAG Virovitički prsten</t>
  </si>
  <si>
    <t>LAG Sjeverozapad</t>
  </si>
  <si>
    <t>LAG Gorski Kotar</t>
  </si>
  <si>
    <t>LAG Petrova Gora</t>
  </si>
  <si>
    <t>LAG Južna Istra</t>
  </si>
  <si>
    <t>LAG Prigorje-Zagorje</t>
  </si>
  <si>
    <t>LAG Dinara 1831</t>
  </si>
  <si>
    <t>LAG Vuka-Dunav</t>
  </si>
  <si>
    <t>Drugi natječaj (M202)</t>
  </si>
  <si>
    <t>UKUPNO 1. NATJEČAJ (M202)</t>
  </si>
  <si>
    <t>LAG Mura-Drava</t>
  </si>
  <si>
    <t xml:space="preserve">LAG 5 </t>
  </si>
  <si>
    <t>LAG Škoji</t>
  </si>
  <si>
    <t>LAG - Una</t>
  </si>
  <si>
    <t>LAG Zrinska Gora-Turopolje</t>
  </si>
  <si>
    <t>LAG Krka</t>
  </si>
  <si>
    <t>LAG Cetinska Krajina</t>
  </si>
  <si>
    <t xml:space="preserve">LAG Papuk </t>
  </si>
  <si>
    <t>LAG Međimurski doli i bregi</t>
  </si>
  <si>
    <t>LAG Posavina</t>
  </si>
  <si>
    <t>LAG Srijem</t>
  </si>
  <si>
    <t>LAG Šumanovci</t>
  </si>
  <si>
    <t>LAG Vinodol</t>
  </si>
  <si>
    <t>LAG Baranja</t>
  </si>
  <si>
    <t>LAG Frankopan</t>
  </si>
  <si>
    <t>LAG Bosutski niz</t>
  </si>
  <si>
    <t>LAG Središnja Istra</t>
  </si>
  <si>
    <t>LAG Karašica</t>
  </si>
  <si>
    <t>LAG Zeleni Trokut</t>
  </si>
  <si>
    <t>LAG Izvor</t>
  </si>
  <si>
    <t>LAG Istočna Istra</t>
  </si>
  <si>
    <t>LAG Laura</t>
  </si>
  <si>
    <t>LAG Vallis Colapis</t>
  </si>
  <si>
    <t>LAG Bilogora Papuk</t>
  </si>
  <si>
    <t>LAG Barun Trenk</t>
  </si>
  <si>
    <t>LAG Adrion</t>
  </si>
  <si>
    <t>LAG Zapadna Slavonija</t>
  </si>
  <si>
    <t>LAG Podravina</t>
  </si>
  <si>
    <t>LAG Moslavina</t>
  </si>
  <si>
    <t>Prvi natječaj (M202)</t>
  </si>
  <si>
    <t>SVEUKUPNO (M501):</t>
  </si>
  <si>
    <t>UKUPNO 1. NATJEČAJ (M501)</t>
  </si>
  <si>
    <t>Kako bi se prezentirali rezultati dosadašnje provedbe IPARD programa. Članovi Odbora za praćenje su zatražili održavanje izvanredne sjednice na koji će biti pozvani predstavnici institucija uključenih u provedbu programa, korisnici, predstavnici konzultantskih tvrtki i raznih državnih tijela. Po završetku sjednice održat će se prigodni domjenak za sve sudionike (oko 300).</t>
  </si>
  <si>
    <t>Ministarstvo poljoprivrede, Uprava ruralnog razvoja, EU i međunarodne suradnje</t>
  </si>
  <si>
    <t>Provedba aktivnosti evaluacije u tijeku provedbe IPARD programa za razdoblje 2012.-2014. Aktivnost evaluacije u tijeku IPARD programa ima za cilj procjenu kvalitete, učinkovitosti i djelotvornosti provedbe IPARD programa u razdoblju 2012.-2014. u skladu s IPA provedbenom uredbom (EK) i Sektorskim sporazumom (NN10/08), a u svrhu unapređenja sustava u novom programskom razdoblju.</t>
  </si>
  <si>
    <t>Nabava usluga (prijevoz zrakoplovom, smještaj u hotelu, prehrana, osvježavanje tijekom sjednice) za jesensku sjednicu Odbora za praćenje provedbe IPARD programa koja će se održati u Dubrovniku 19. studenoga 2014. godine.</t>
  </si>
  <si>
    <t>Program predavanja "Jačanje svijesti regionalnih i lokalnih dionika" održat će se 11. i 12. rujna 2013. u Pločama i Imotskom. Predavanja se provode u organizaciji Ministarstva regionalnog razvoja i fondova Europske unije. Glavna aktivnost predavanja odnosi se na podizanje svijesti šire javnosti i potencijalnih korisnika o mjerama Programa ruralnog razvoja, stvaranja daljnje kontinuirane podrške u smislu sufinanciranja projekata ruralnog razvoja iz sredstava IPARD programa, rezultate dosadašnjih natječaja, primjere iz prakse te mogućnosti ulaganja kroz IPARD program.</t>
  </si>
  <si>
    <t>U Hrvatskoj govedarskoj proizvodnji simentalska pasmina , smeđe govedo i holstein pasmina čine 99% vrsta u uzgoju, dok samo 15% udjjela čine ostale pasmine i autohtone vrste (slavonski podolac, istarsko govedo i buša). Tip uzgoja goveda je većinom uzgoj u stajama, dok je držanje goveda na otvorenom individualan i slabo zastupljen. U nedjelju, 21.09. 2014. na lokaciji Stočni sajam u Zadvarju s početkom u 8 sati, održat će se prva prekograničnaizložba buše.  Organizacijom izložbe upravlja Organizacijski odbor izložbe pod vodstvom Javne ustanove RERA S.D. za koordinaciju i razvoj Splitsko-dalmatinske županije u suradnji s više partnera među kojima je i Ministarstvo poljoprivrede Rh. U sklopu izložbe predviđen je gastro program putem kojeg će se prezentirati kvaliteta mlijeka i mesa od buše s ciljem njihove promocije i komercalizacije. Osim gospodarske reafirmacije ove pasmine, ova izložba omogućit će razmjenu ideja i dobre prakse u provedbi mjera ruralnog razvoja u RH, što je jedan od ciljeva Mreže za ruralni razvoj. Također promicanjem partnerstva i suradnje doprinijeti će se ostvarivanju zadataka mreže koji su propisani u Pravilniku o Mreži za ruralni razvoj.</t>
  </si>
  <si>
    <t>Za potrebe redovitih aktivnosti Mreže za ruralni razvoj nabavlja se uredska oprema (papir za printanje, toner te potrošni uredski materijal).</t>
  </si>
  <si>
    <t>Uprava za upravljanje EU fondom za RR organizira završnu svečanost prigodom završetka Programa RR 2007-2013 kojoj će nazočiti 250 osoba, predstavnika medija, korisnika predstavnici ministarstava i dr. institucija uključenih u provedbu programa. Sudionicima će biti dijeljeni promidžbeni materijali, u vidu proizvoda koji su nastali u pogonima koji su izgrađeni/opremljeni  sredstvima IPARD programa. U tu svrhu Min. nabavlja proizvode IPARD korisnika.</t>
  </si>
  <si>
    <t>U svrhu poboljšanja prepoznatljivosti Mreže za ruralni razvoj prilikom organiziranja i/ili sudjelovanja na raznim promotivnim, edukativnim i sličnim aktivnostima, izraditi će se promidžbeni materijal Mreže za ruralni razvoj.</t>
  </si>
  <si>
    <t>Ministarstvo poljoprivrede organizira radionicu "1 godina provedbe Mjere 202 IPARD Programa" koja će se održati 6.lipnja 2014. Sudionici radionice su predstavnici hrvatskih LAG-ova. Radionica će se održati u konferencijskoj dvorani hotela Well u Tuheljskim toplicama. Troškovi sudjelovanja predstavnika LAG-ova na radionici spadaju u prihvatljive izdatke u sklopu Mjere LEADER. radi duljine trajanja aktivnosti, Ministarstvo poljoprivrede sudionicima osigurava 1 osvježenje u pauzi i ručak 6. lipnja 2014. Cilj radionice je upoznati sudionike s rezultatima provedbe mjere 202 unutar IPARD programa, naučenim lekcijama, ali i neuočenim nedostacima provedbe. Osim kratkog predstavljanja programa ruralnog razvoja 2014-2020, jedna od tema edukativne radionice će se baviti i najavljenim izmjenama u zakonskim propisima vezanim uz računovodstvene poslove LAG-a(s posebnim osvrtom na ispunjavanje putnih naloga te njihov obračun). Sukladno prijedlogu ARPE o edukaciji LAG-ova vezano uz ispunjavanje i obračunavanje punih naloga, stručnjaci ACT knjigovodstva će održati prezentaciju te odgovarati na konkretna pitanja LAG-ova povezana s navedenom temom.</t>
  </si>
  <si>
    <t>MPR u suradnji s veleposlanstvom Republike Francuske organizira dvodnevnu radionicu (13.-14.11.2014.) o iskustvu provedbe LEADER pristupa u Francuskoj i Hrvatskoj u razdoblju od 2007-2013. MPR će sudionicima radionice osigurati osvježenje u pauzi (kava, voda, sok, kolači, voće) ručak te večeru tijekom dva dana održavanja radionice.</t>
  </si>
  <si>
    <t>Sudjelovanje na manifestaciji "Okusi Hrvatsko" u organizaciji općine Baška Voda i LAG-a Adrion. Manifestacija ima za cilj pored predstavljanja proizvoda i malih proizvođača, umrežavanje proizvođača na području LAG-a Adrion, ali i sa područja ostalih LAG-ova cijele RH sa davateljima turističkih usluga. Umrežavanje je jedna od temeljnih postavki LEADER pristupa koje je ugrađeno i u plan aktivnosti LAG-a ADRION  za razdoblje IPARD programa. Od strane Ministarstva poljoprivrede je planirano sudjelovanje pomoćnice ministra Davorke Hajduković i Vlatke Pavlinić.</t>
  </si>
  <si>
    <t>Mreža za ruralni razvoj je suorganizator sastanka "LEADER pristup-pokretač ruralnog razvoja" koja će se održati 22.-23. listopada 2014. u Bizovačkim toplicama. Sastanak je namijenjen predstavnicima LAG-ova koji su ključni nositelji LEADER pristupa i njegovi glavni promotori, ali i svim ostalim zainteresiranim dionicima ruralnog razvoja.</t>
  </si>
  <si>
    <t>Uprava za upravljanje EU fondom za ruralni razvoj, EU i međunarodnu suradnju, korisnica je sredstava mjere 501 IPARD programa - Tehnička pomoć, u  sklopu koje je jedan od  prihvatljiih  troškova i angažiranje stručnjaka kao pomoći u provedbi programa i mjera.Budući smo u tijeku izrade budućeg Programa ruralnog razvoja RH 2014.- 2020., od iznimne nam je važnosti utvrditi neke nedostatke u provedbi IPARD programa, kako bi smo uspješnije provodili budući PRR.</t>
  </si>
  <si>
    <t xml:space="preserve">U skladu s preuzetim obavezama Republika Hrvatska je u obvezi dva puta godišnje organizirati sjednicu Odbora za praćenje provedbe IPARD programa na kojoj se članove Odbora izvještava o provedbi programa te planovima za nadolazeće razdoblje. Na sjednici, osim članova Odbora prisustvuju i predstavnici Europske komisije, APPRRR, NAO, NIPAK, predstavnik stalnog predstavništva RH pri EU te ostali sudionici bez kojih se sjednica nebi mogla održati. Radni jezici sjednice su hrvatski i engleski te je stoga za nesmetani rad sjednice neophodna nabavfa usluge prevođenja (nazočnost prevoditelja) i opreme za simultano prevođenje. Ovogodišnja, proljetna sjednica Odbora za praćenje provedbe IPARD programa održat će se u Osijeku 12.lipnja 2014. godine, zbog čega je za sve koji će nazočiti sjednici neophodna nabava sljedećih usluga:
-prijevoz autobusom Zagreb-Osijek-Zagreb, dok će sudionicima koji dolaze izvan Zagreba biti nadoknađen trošak korištenja privatnog automobila za prijevoz do Zagreba/Osijeka ili javnog prijevoza (vlaka)
-smještaj u hotelu
-prehrana
-osvježenje tijekom sjednice
Također je planirano da sudionici 13. lipnja 2014. obiđu uspješne IPARD projekte
</t>
  </si>
  <si>
    <t>Sudjelovanje na javnoj raspravi "Community Led Local Development (CLLD) as a tool of Cohesion Policy 2014-2020 for local rural, urban and peri-urban development" koji se održava 29. rujna 2014. u bruxellesu, rue belliard 99. Javnu raspravu organizira Europski gospodarski i socijalni odbor (EESC) u svrhu kvalitetnije pripreme i izrade mišljenja o CLLD-u. Ova rasprava će okupiti niz dionika s terena koji će podijeliti svoja iskustva i stavove vezane uz CLLD te pružiti stručne stavove o ovoj temi. Svoja iskustva i ideje podijeliti će predstavnici lokalne uprave, gradonačelnici/načelnici, predstavnici malih i srednjih poduzeća, nevladinih organizacija, socijalni partneri, poljoprivrednici, ribari, istraživači...Na konferenciji će kao hrvatski predstavnik, sudjelovati Ivan Ciprijan.</t>
  </si>
  <si>
    <t>Sudjelovanje na EU forumu o lokalnom razvoju. Na forum su pozvani sudionici iz cijele regije koji će rasoravljati o razvitku različitih pristupa lokalnom razvoju u Hrvatskoj i cijeloj regiji Zapadnog balkana. Na forumu će sudjelovati i hrvatsko Ministarstvo poljoprivrede kako bi prezentiralo vlastiti program ruralnog razvoja. APPRRR također će objasniti vlasitu ulogu i očekivanja od korisnika. Prezentirat ćemo i raspravljat o studijima slučejeva koje opisuju neka od uspješnih razvojnih rješenja.</t>
  </si>
  <si>
    <t>Lokalne akcijske grupe (LAG-ovi) u razdoblju 2007 - 2013 identificirani su kao jedni od najaktivnijih članova Mreže za ruralni razvoj. Aktinosti LAG-ova vezane uz animaciju i edukaciju lokalnog stanovništva te promidžbu mjera ruralnog razvoja koje su na raspolaganju korisnicima uvelike se nadopunjuju sa zadacima i ciljevima Mreže za ruralni razvoj. Sukladno tome, kako bi se izbjeglo preklapanje tema i potaknula suradnja, Mreža za ruralni razvoj i LAG-ovi zajdednički organiziraju određene radionice, seminare ili studijska putovanja za lokalne dionike, odnosno članove Mreže za ruralni razvoj.
U svrhu pripreme za planiranu radionicu koja će se održati u suradnji s LAG-om Karašica, prevesti će se na hrvatski jezik vodič "Guidance on Community - Led Local development for Local Actors".</t>
  </si>
  <si>
    <t>Časopis "EU Rural Review" donosi teme vezane uz ruralni razvoj koje su bliske svim dionicama u ruralnom prostoru. Opisuje mnoge praktične primjere provedbe politike ruralnog razvoja,  a obrađene su i mnoge aktualne teme o kojima je potrebno informirati ruralna područja. Dostupan je prijevod na 6 jezika (engleski, njemački, francuski, španjolski, talijanski i poljski).
18. broj časopisa "EU Rural Review" donosi pregled suvremene ekološke poljoprivrede. Naglašava vrijednost ekološkog pristupa poljoprivredi i ruralnom razvoju, te korist koju ekološki pristup ia za okoliš, ali i za društvo. U ovom broju se nalazi i opsi Akcijskog plana o budućnosti ekološke proizvodnje u Europi kojeg je izradila EK. Navedeni prijevod će se naručitelju dostaviti u elektronskom obliku.</t>
  </si>
  <si>
    <t xml:space="preserve">Uprava za upravljanje EU fondom za ruralni razvoj, EU i međunarodnu suradnju, organizirala je održavanje 14.sjednice Odbora za praćenje provedbe IPARD programa. Sjednica Odbora se održala 12.06.2014. godine u Osijeku. Sukladno Poslovniku o radu Odbora čl.15 na sjednici se vodi zapisnik. Budući se dostavlja EK, zapisnik mora biti na engleskom jeziku za što je potrebna usluga prijevoda sa hrvatskog na engleski. </t>
  </si>
  <si>
    <t>"LAG Summer Festival" najveće je međunarodno okupljanje LAG-ova u Hrvatskoj, a održava se od 04.-06. srpnja 2014. u biogradu na Moru u organizaciji LAG-a Laure. Cilj festivala je "spojiti zeleno i plavo" na jedan drugačiji način uz pružanje prilike svim sudionicima da svoje proizvode izlože direktno pred 20.000 turista u gradu poznatom kao turističko središte u srcu Jadrana. Izložbeni prostor bit će postavljen duž cijele rive gdje će biti podignute i dvije pozornice. osim festivalskog dijela, sudionici će moći sudjelovati na radionici "1. godina provedbe IPARD mjere 202" koju će voditi predstavniciMinistarstva poljoprivrede te seminaru " Poslovna politika za razvoj ruralnog turizma kroz EU fondove i LEADER program". Službeno otvorenje festivala proglasit će pomoćnica ministra Davorka Hajduković, univ.spec.pol.</t>
  </si>
  <si>
    <t>Ministarstvo poljoprivrede organizira radionicu "1 godina provedbe Mjere 202 IPARD Programa" koja će se održati 6.lipnja 2014. Sudionici radionice su predstavnici hrvatskih LAG-ova. Radionica će se održati u konferencijskoj dvorani hotela Well u Tuheljskim toplicama. Troškovi sudjelovanja predstavnika LAG-ova na radionici spadaju u prihvatljive izdatke u sklopu Mjere LEADER. Cilj radionice je upoznati sudionike s rezultatima provedbe mjere 202 unutar IPARD programa, naučenim lekcijama, ali i neuočenim nedostacima provedbe. Osim kratkog predstavljanja programa ruralnog razvoja 2014-2020, jedna od tema edukativne radionice će se baviti i najavljenim izmjenama u zakonskim propisima vezanim uz računovodstvene poslove LAG-a(s posebnim osvrtom na ispunjavanje putnih naloga te njihov obračun). Sukladno prijedlogu ARPE o edukaciji LAG-ova vezano uz ispunjavanje i obračunavanje punih naloga, stručnjaci ACT knjigovodstva će održati prezentaciju te odgovarati na konkretna pitanja LAG-ova povezana s navedenom temom.</t>
  </si>
  <si>
    <t>Sudjelovanje na 20. sastanku Odbora stručnjaka za evaluaciju Programa ruralnog razvoja koji će se održati 18. rujna 2013. godine u Brusselessu. Odbor stručnjaka za evaluaciju Programa ruralnog razvoja prati rad Mreže stručnjaka za evaluaciju vezano uz razmjenu znanja i uspostavu najboljih praksi u evaluaciji  politika ruralnog razvoja. Mreža stručnjaka za evaluaciju je sastavni dio europske mreže za ruralni razvoj (ENRD). Na sastancima sudjeluju predstavnici DČ ( po dva predstavnika) kojima predsjedava predstavnik Europske komisije. hrvatsku će na istoimenom sastanku Odbora predstavljati jedan(1) predstavnik, Ranko Glumac iz Službe za programiranje, praćenje, evaluaciju i promidžbu EU programa za ruralni razvoj.</t>
  </si>
  <si>
    <t>U Šestanovcu se snima dio dokumentarnog filma o IPARD programu, posvećen mjeri 101- Ulaganja u poljoprivredna gospodarstva. Snimat će se projekti korisnika "Dalmaconsult" d.o.o., vlasnika gosp.Denisa Rubića, korisnik mjere 101, koji je sredstvima IPARD programa podigao novi nasad višnje maraske.</t>
  </si>
  <si>
    <t>U gradu Metkoviću (24.svibnja 2014.godine) održava se prekogranični sajam poljoprivrednih i ruralnih proizvoda.Udruga DOBRA iz Metkovića je prošle godine organizirala 1. međunarodni sajam koji je osmišljen kao izložbeni sajam, na kojem su se predstavili mali prizvođači koji rade na perkograničnom ruralnom području Republike Hrvatske i Bosne i Hercegovine.Jedan od ciljeva manifestacije je upoznati poljoprivredne proizvođače neretvanskog kraja sa rezultatima dosadašnje provedbe IPARD programa, mogućnostima koje IPARD program pruža, te najaviti nastavak sličnih ulaganja putem Programa ruralnog razvoja RH 2014.-2020.</t>
  </si>
  <si>
    <t>Sudjelovanje na konferenciji "CLLD at the Dawn of 2014-2020" koja se održava 28.svibnja 2014. u Bruxellesu.Konferenciju zajednički organiziraju ELARD i stalno predstavništvo Republike Češke pri EU.</t>
  </si>
  <si>
    <t>Sudjelovanje na Koordinacijskom odboru i LEADER pododboru, te sastanku Europske mreže za ruralni razvoj od 02.-03.lipnja u Bruxellesu, Albert Borschette centru, Rue Froissart 36. Sastanak Europske mreže za ruralni razvoj naslovljen je "Povezujući ruralnu Europu, učimo iz prošlosti - pripremamo za budućnost", a ukratko će predstaviti aktivnosti prošlog programskog razdoblja, te pružiti mogućnost sudionicima da izmjene iskustva vezana uz pripremu budućeg programskog razdoblja.</t>
  </si>
  <si>
    <t xml:space="preserve">Upravljačko tijelo IPARD programa dužno je sukladno članku 68(4) Sektorskog sporazuma pripremiti Godišnje izvješće o provedbi IPARD programa, te ga se nakon odobrenja članova odbora za praćenje IPARD programa dostaviti u EK do 30.lipnja tekuće godine za prethodnu godinu. </t>
  </si>
  <si>
    <t>Ministarstvo poljoprivrede ima potrebu za izradom promo materijala s logom IPARD programa koji će biti podijeljeni na svim budućim promotivnim aktivnostima. Na promotivnim materijalima biti će otisnute riječi "IPARD PROGRAM 2007. 2013. www.mps.hr", te logo EU s riječima "Europska unija" i grb Republike Hrvatske s riječima " Republika Hrvatska" i grafički dizajn na temu ruralni razvoj, gdje je primjenjivo.Logo i poruke koje će se tiskati rađene su sukladno Priručniku za komunikaciju i vidljivost za vanjske aktivnosti EU.</t>
  </si>
  <si>
    <t>Dokumentarna reportaža "IPARD U RH" ima za cilj upoznati širu javnost o doprinosu Europske unije u sklopu pretpristupnog programa IPARD.
Opći cilj reportaže je:
-informirati širu javnost o postignućima IPARD programa u RH;
-educirati javnost o doprinosu EU u podizanju kvalitete životnih i radnih uvjeta u ruralnom području RH
-pripremiti javnost za buduće korištenje EU fondova
Specifični ciljevi su:
-na jasan i sažet način informirati javnost  o pretpristupnom programu IPARD (npr. kad se provodio, koje su mogućnosti ulaganja postojale, interes za ulaganjima...)
-predstaviti rad institucija uključenih u pripremu i provedbu EU fondova (IPARD-a);
-pokazati primjere uspješno provedenih projekata za mjere 101, 103, 202, 301, 302
Kako bi se postigli planirani ciljevi potrebno je:
-proizvesti dokumentarnu reportažu u ukupnom trajanju od 30 minuta,
-tako izrađenu dokumentarnu reportažu, prilagoditi na manje formate (trajanja 5-7 minuta)
-osim u formatu pogodnom za emitiranje na tv postajama, izradit će se  i 100 DVD-a sa snimljenim matrijalom (50 hrvatske inačice, 50 s prijevodom na engleski). DVD mora imati adekvatno grafičko rješenje na samom mediju, kao i na kutiji omota. Izrađena reportaža postavit će se i na druge dostupne komunikacijske kanale.</t>
  </si>
  <si>
    <t>Nacionalna ruralna mreža ima ulogu u evaulaciji provedbe programa ruralnog razvoja 2007-2013, ali i samoj provedbi politike ruralnog razvoja. Uspostava i rad nacionalnih ruralnih mreža financira se iz EAFRD-a i rad mreža podliježe evaulaciji kao i provedba čitavog programa ruralnog razvoja. Kao nastavak radionice održane u Rimu od 10-11 travnja 2014.., European Network for Rural Development (ENRD) organizira dvodnevnu radionicu u Kendal-u, Ujedinjeno Kraljestvo koja će se održati od 6-8 svibnja 2014. u hotelu castle Green, Kendal. Spomenuta radionica je druga od ukupno dvije radionice posvećene ovoj temi. Tema radionica je rasprava i razmjena iskustava, informacija i znanja kako najbolje provjeriti postignuća nacionalne ruralne mreže, kako u razdoblju ex post evaluacije perioda 2007-2013, tako i buduće evaulacije u razdoblju 2014-2020.</t>
  </si>
  <si>
    <t>Nacionalna ruralna mreža ima ulogu u evaulaciji provedbe programa ruralnog razvoja 2007-2013, ali i samoj provedbi politike ruralnog razvoja. Rad mreža podliježe evaluaciji kao i provedba čitavog programa ruralnog razvoja. U svrhu poboljšanja kapaciteta za provedbu evaluacije nacionalnih ruralnih mreža, European Evaluation Network for Rural Development (EENRD) organizira dvodnevnu radionicu  u Rimu, italija, koja će se održati od 10.-11. travnja 2014. na adresi Via Nomentana 41, Rim, u prostorijama Instituto Nazionale di Economia Agraria. Spomenuta radionica je prva od ukupno dvije radionice posvećene ovoj temi. Tema prve radionice je rasprava i razmjena iskustva, informacija i znanja kako najbolje provjeriti postignuća nacionalne ruralne mreže, kako u razdoblju ex post evaluacije perioda 2007-2013, tako i buduće evaulacije u razdoblju 2014 - 2020.</t>
  </si>
  <si>
    <t>Temeljem Uredbe Europskog Parlamenta i Vijeća EU 1310/103, Republika Hrvatska dobila odobrenje provedbe mjera 101 i 103 IPARD programa u 2014. godini. Ministarstvo poljoprivrede dogovorilo je datume objave natječaja za mjere 101 i 103 IPARD programa, te će obavijest o dogovorenim datumima predstaviti široj javnosti putem oglasa u tiskovinama.</t>
  </si>
  <si>
    <t>Časopis "EU Rural Review" donosi teme vezane uz ruralni razvoj koje su bliske svim dionicama u ruralnom prostoru. Opisuje mnoge praktične primjere provedbe politike ruralnog razvoja,  a obrađene su i mnoge aktualne teme o kojima je potrebno informirati ruralna područja. Dostupan je prijevod časopisa na 6 jezika (engleski, njemački, francuski, španjolski, talijanski i poljski. Za potrebe sastanaka Upravljačkog odbora Mreže, prevest će se 17. broj časopisa "EU Rural Review" na hrvatski jezik. Navedeni prijevod će se naručitelju dostaviti u elektronskom obliku.</t>
  </si>
  <si>
    <t>Temeljem Uredbe Europskog Parlamenta i Vijeća EU 1310/103, Republika Hrvatska dobila odobrenje provedbe mjera 101 i 103 IPARD programa u 2014. godini. Ministarstvo poljoprivrede dogovorilo je datume objave natječaja za mjere 101 i 103 IPARD programa, te će obavijest o dogovorenim datumuma predstaviti široj javnosti putem oglasa u tiskovinama.</t>
  </si>
  <si>
    <t>Županijska komora Bjelovar (HGK) 20. ožujka 2014 godine održat će sjednicu Strukovne grupe za poljoprivredu i prehrambenu industriju. Radi daljnjeg razvoja poljoprivrede i prehrambene industrije u Bjelovarsko-bilogorskoj županiji izuzetno su značajkne i važne pravovremena organizacija, koordinacija, informiranje i komunikacija sa nadležnim institucijama u pogledu realizacije sredstava iz EU fondova. U sklopu istoimene sjednice, od strane Ministarstva poljoprivrede, Uprave za upravljanje EU fondom za ruralni razvoj, EU i međunarodnu suradnjubiti će organizirano predavanje na temu: "Prezentacija mjera 101 i 103 IPARD programa za 2014. godinu, te prezentacija mjera ruralnog razvoja sukladno planu njegova raspisivanja u 2014 godini". Nazočnima će biti prezentirane mjere i uvjeti koje moraju zadovoljiti potencijalni korisnici prilikom apliciranja na natječaje te novosti vezane za objavu natječaja za mjere ruralnog razvoja unutar IPARD programa u 2014 godini. Također će ukratko nbiti predstavljen Program ruralnog razvoja RH za razdoblje 2014.-2020.</t>
  </si>
  <si>
    <t>Ministarstvo poljoprivrede organizira radionicu "Kontrola na terenu u sklopu Mjere 202 IPARD programa" koja će se održati 6.-7. ožujka 2014. Sudionici radionice su predstavnici ugovorenih hrvatskih LAG-ova. Radionica će se održati u konferencijskoj dvorani Grand Ballroom hotela Radisson Blu Resort u Splitu. Troškovi sudjelovanja predstavnika LAG-ova na radionici spadaju u prihvatljive izdatke u sklopu Mjere LEADER. Na spomenutoj radionici LAG-ovi će biti upoznati s novim Programom ruralnog razvoja 2014-2020, a detaljnije će se prezentirati mjera LEADER u programskom razdoblju 2014-2020 te će biti analizirano trenutno stanje provedbe mjere LEADER u RH. Drugi dio radionice služit će informiranju prisutnih o Zahtjevu za isplatu za Mjeru 202, te ex post kontroli i kontroli prije plaćanja.</t>
  </si>
  <si>
    <t>Sudjelovanje na 19. sastanku Odbora stručnjaka za evaluaciju Programa ruralnog razvoja koji će se održati 18. ožujka 2014 u Bruxellesu. Odbor stručnjaka za evaluaciju Programa ruralnog razvoja prati rad mreže stručnjaka za evaluaciju vezano uz razmjenu znanja i uspostavu najboljih praksi u evaluaciji politika ruralnog razvoja. Mreža stručnjaka za evaluaciju je sastavni dio Europske mreže za ruralni razvoj  (ENRD). Na sastancima sudjeluju predstavnici država članica (po dva predstavnika) kojima predsjedava predstavnik Europske komisije. Hrvatsku će predstavljati Jelena Kraljević i Marin Kukoč iz Službe za programiranje, praćenje, evaluaciju i promidžbu EU programa ruralnog razvoja.</t>
  </si>
  <si>
    <t>Trening županijskih timova, predstavljanje mjera 101 i 103 IPARD programa i najava IPARD natječaja  u 2014. godini. Ministarstvo poljoprivrede, Uprava za upravljanje, EU fondom za ruralni razvoj, EU i međunarodnu suradnju, planira održati trening županijskih timova, predstavljanje mjera 101 i 103 te najaviti raspisivanje IPARD natječaja za istoimene mjere. Sudionici (predstavnici županija, regionalnih ureda agencije za plaćanja) biti će upoznati s navedenim mjerama i natječajima u predstojećoj 2014. godini. U okviru predviđene aktivnosti biti će objavljeni dosadašnji rezultati te održana prezentacija budućeg programa ruralnog razvoja.</t>
  </si>
  <si>
    <t>Mreža za ruralni razvoj (dalje u tekstu:Mreža) osnovana  je tijekom 2011. godine raspisivanjem javnog poziva za članstvo u Mreži. Ciljevi umreživanja su povećanje uključenosti dionika u provedbu ruralnog razvoja, poboljšanje kvalitete provedbe programa ruralnog razvoja, informiranje šire javnosti i potencijalnih korisnika o politici ruralnog razvoja te poticanje inovacije u poljoprivredi, proizvodnji hrane, šumarstvu i ruralnim područjima. U svrhu što kvalitetnijeg i učinkovitijeg ostvarivanja ciljeva Mreže, Ministarstvo poljoprivrede će izraditi  mrežne stanice Mreže kako bi informacije o ruralnom razvoju, natječajima, potporama i sl. bile lako dostupne širokom krugu dionika ruralnog razvoja. izradom loga Mreže poboljšat će se vizualni identitet te će se doprinijeti prepoznatljivosti Mreže.</t>
  </si>
  <si>
    <t>Pod pokroviteljstvom Ministarstva poljoprivrede, u zajedničkoj organiziaciji Ministarstva regionalnog razvoja i fondova Europske unije, Hrvatske gospodarske komore i Veleposlanstva zemalja članica Europske unije od 10. - 14. veljače 2014. godine, u Zagrebu, hotel International, Miramarska cesta 24, održat će informativno-edukativni događaj "Tjedan EU fondova". U sklopu istoimene manifestacije, 14. veljače 2014. bit će organiziran seminar:"Ruralni razvoj i EU fondovi". U okviru navedenog seminara bit će ukratko predstavljen Program ruralnog razvoja RH za razdoblje 2014. - 2020. Naglasak će se dati najavi i raspisivanju natječaja za provedbu mjere 101 "Ulaganja u poljoprivredna gospodarstva u svrhu restrukturiranja i dostizanja standarda Zajednice" i mjere 103 "Ulaganja u preradu i trženje poljoprivrednih proizvoda u svrhu restrukturiranja tih aktivnosti i dostizanja standarda Zajednice" IPARD programa u 2014. godini gdje će biti prezentirane mjere. Također će biti prezentirana iskustva u provedbi mjera ruralnog razvoja u Republici Mađarskoj. Raspisivanje natječaja za navedene mjere očekuje se tokom ožujka ove godine.. Za odvijanje seminara neophodna je nabava sljedećih usluga: Usluga simultanog prevođenja (nazočnost prevoditelja) - radni jezici seminara na hrvatski i engleski, Najam opreme za simultano prevođenje uz tehničko osoblje, Najam prostora i opreme za prezentacije, Usluge prehrane i osvježenja u pauzi seminara,</t>
  </si>
  <si>
    <t>Ministarstvo poljoprivrede organizira radionicu "Provedba LEADER pristupa u RH" koja će se održati 10. veljače 2014. od 10:30 do 16:00 sati. Sudionici radionice su predstavnici hrtvatskih LAG-ova na spomenutoj radionici LAG-ovi će biti upoznati s novim Programom ruralnog razvoja 2014 - 2020, a posebna pozornost će se posvetiti detaljnoj prezentaciji mjere LEADER u programskom razdoblju 2014-2020. Dio radionioce biti će posvećen analizi trenutnog stanja provedbe mjere LEADER u RH, kao i analizi Agencije za plaćanja o predanim i isplaćenim zahtjevima za povrat sredstava. Radionica će se održati u kino dvorani Ministarstva gospodarstva koja je ustupljena Ministarstvu poljoprivrede bez naknade troškova najma. Troškovi sudjelovanja predstavnika LAG-ova na radionici spadaju u prihvatljive izdatke u sklopu Mjere LEADER. Radi duljine trajanja aktivnostiu, Ministarstvo poljoprivrede sudionicima radionice osigurava 1 osvježenje u pauzi (kava, voda, sok, kolači,voće) i ručak poslužen na bazi švedskog stola.</t>
  </si>
  <si>
    <t>Sudjelovanje na radionici "Climate change mitigation and adaption in RDPs-assessing the scope  and measuring the outcomes" koja će se održati od 10. do 11. veljače 2014. godine - Larnaca, Cipar. Radionicu organizira Europska evaluacijska mreža za ruralni razvoj koja je sastavni dio Europske mreže za ruralni razvoj (ENRD). Radionica je namijenjena djelatnicima Upravnih direkcija, evaluatorima te znanstvenoj zajednici. Hravtsku će na radionici predstavljati dva (2) predstavnika, Ranko Glumac iz Službe za programiranje, praćenje, evaulaciju i promidžbu EU programa ruralnog razvoja/Odjel za programiranje, praćenje i procjenu  EU programa za ruralni razvoj i Andreja Čakija iz Službe za razvoj ruralnih područja/Odjel za upravljanje resursima. Teme radionice biti će: 
-Razmjena dobrih praksi i iskustva u ublažavanju i prilagodbi klimatskim promjenama kroz poljoprivredu i šumarstvo
-Identificiranje učinkovitih pristupa evaulacije mjera Programa ruralnog razvoja 2007 - 2013. koje su vezane uz ublažavanje i prilagodbu klimatskim promjenama
-Pregled glavnih izazova i rješenja pri evaluaciji mjera koje su vezane uz ublažavanje i prilagodbu klimatskim promjenama.
Donijeti zaključke o evaulaciji doprinosa mjera Programa ruralnog razvoja za razdoblje 2014. - 2020. vezanih uz učinkovito i djelotvorno ublažavanje i prilagodbu klimatskim promjenama.</t>
  </si>
  <si>
    <t>Predstavljanje mjera 101 i 103 IPARD programa i najava IPARD natječaja u 2014. godini. Ministarstvo poljoprivrede, Uprava za upravljanje EU fondom za ruralni razvoj, EU i međunarodnu suradnju, planira održati predstavljanje mjera 101 i 103 te najaviti raspisivanje natječaja za istoimene mjere. Sudionici će biti upoznati s navedenim mjerama i natječajima u predstojećoj 2014. godini.</t>
  </si>
  <si>
    <t xml:space="preserve">Ministarstvo poljoprivrede, Uprava za upravljanje EU fondom za ruralni razvoj, EU i međunarodnu suradnju, ima potrebu za nabavom uredskog materijala tj. uredske opreme radi potreba seminara, treninga, radionica i studijskih putovanja o IPARD-u i programu ruralnog razvoja. </t>
  </si>
  <si>
    <t>Izrada modela izdvajanja ruralnih područja za potrebe praćenja utjecaja mjera ruralnog razvoja u Hrvatskoj</t>
  </si>
  <si>
    <t>Časopis "EU Rural Review" donosi teme vezane uz ruralni razvoj koje su bliske svim dionicama u ruralnom prostoru. Opisuje mnoge praktične primjere provedbe politike ruralnog razvoja,  a obrađene su i mnoge aktualne teme o kojima je potrebno informirati ruralna područja. Dostupan je prijevod časopisa na 6 jezika (engleski, njemački, francuski, španjolski, talijanski i poljski. Za potrebe sastanaka Upravljačkog odbora Mreže, prevest će se 15. i 16. broj časopisa "EU Rural Review" na hrvatski jezik. Navedeni prijevod će se naručitelju dostaviti u elektronskom obliku.</t>
  </si>
  <si>
    <t>Sudjelovanje na 18. sastanku Odbora stručnjaka za evaluaciju Programa ruralnog razvoja koji će se održati 18. studenog 2013. godine u Brusselesu. Odbor stručnjaka za evaluaciju Programa mreže ruralnog razvoja prati rad Mreže stručnjaka za evaluaciju vezano uz razmjenu znanja i uspostavu najboljih praksi u evaluaciji politika ruralnog razvoja. Hrvatsku će na istoimenom sastanku Odbora predstavljati jedan (1) predstavnik, Ranko Glumac iz Službe za programiranje, praćenje, evaluaciju i promidžbu EU programa ruralnog razvoja / Odjel za programiranje, praćenje i procjenu EU programa za ruralni razvoj</t>
  </si>
  <si>
    <t xml:space="preserve">U skladu s preuzetim obavezama Republika Hrvatska je u obvezi dva puta godišnje organizirati sjednicu Odbora za praćenje provedbe IPARD programa na kojoj se članove Odbora izvještava o provedbi programa te planovima za nadolazeće razdoblje. </t>
  </si>
  <si>
    <t>Ministarstvo poljoprivrede ima potrebu za izradom promo materijala s logom IPARD programa. Materijali bi bili podijeljeni članovima Odbora  za praćenje na sjednici 28. studenog 2013., a ostatak tiskanog promo mateijala bi se koristio za buduće promidžbene aktivnosti. Ovom nabavom izvršio bi se tisak riječi "IPARD HRVATSKA" i loga EU na kompletima drvenih olovaka (2komada u kartonskom omotu), USB sticku, rokovniku - bilježnici spiralnog uveza, kemijskim olovkama te ruksacima u koje će biti umetnuti materijali za članove MC-a</t>
  </si>
  <si>
    <t>Sudjelovanje na LEADER pododboru (LEADER Subcomitte 11th meeting) i radionici Europske mreže za ruralni razvoj (Financing for LEADER/CLLD:Oportunities and relevant practices) od 11. do 12. studenog 2013. u Albert Borschette centru, Rue Froissart 36 - 1040 Bruxelles</t>
  </si>
  <si>
    <t xml:space="preserve">Ministarstvo poljoprivrede u suradnji s veleposlanstvom Republike Francuske u republici Hrvatskoj organizira jednodnevnu radionicu o LEADER pristupu. Cilj radionice je upoznati predstavnike LAG-ova u Hrvatskoj sa stanjem provedbe LEADER pristupa u Hrvatskoj i Francuskoj. Radni jezici radionice su hrvatski i francuski. Veleposlanstvo Republike Francuske u RH sufinancira troškove prevoditelja, smještaja stručnjaka i predavača iz Francuske. </t>
  </si>
  <si>
    <t>Od 1. srpnja 2013. za sve nabave roba i usluga koje se financiraju sredstvima mjere 501 IPARD programa (Tehnička pomoć) provodi se postupak javne nabave sukladno nacionalnom zakonodavstvu. Budući da je do sada javna nabava vršena po pravilima PRAG procedura potrebno je educirati djelatnike Odjela za promidžbu EU programa za ruralni razvoj i tehničku pomoć o novim procedurama kako bi se moglo nastaviti s provedbom mjere 501 IPARD programa iz koje su još uvijek neiskorištena značajna sredstva.</t>
  </si>
  <si>
    <t>Sudjelovanje na 17. sastanku Odbora stručnjaka za evaluaciju Programa ruralnog razvoja koji će se održati 18. rujna 2013. godine u Brusselessu. Odbor stručnjaka za evaluaciju Programa ruralnog razvoja prati rad Mreže stručnjaka za evaluaciju vezano uz razmjenu znanja i uspostavu najboljih praksi u evaluaciji  politika ruralnog razvoja. Mreža stručnjaka za evaluaciju je sastavni dio europske mreže za ruralni razvoj (ENRD). Na sastancima sudjeluju predstavnici DČ ( po dva predstavnika) kojima predsjedava predstavnik Europske komisije. hrvatsku će na istoimenom sastanku Odbora predstavljati jedan(1) predstavnik, Ranko Glumac iz Službe za programiranje, praćenje, evaluaciju i promidžbu EU programa za ruralni razvoj.</t>
  </si>
  <si>
    <t>Sudjelovanje na 19. sastanku Nacionalnih ruralnih mreža od 11.-13. rujna 2013. u Gdanjsku, Poljska. Sastanak organizira Europska mreža za ruralni razvoj u suradnji s poljskom nacionalnom mrežom. Glavna tema sastanka je planiranje struktura Mreže, njezine aktivnosti i resursi u slijedećem programskom razdoblju.</t>
  </si>
  <si>
    <t>Radionica"Priprema za izradu prijava za 2. Natječaj - Mjera 202" namijenjena je potencijalnim LAG-ovima i lokalnim partnerstvima u Biogradu n/M. Smještaj je organiziran u hotelu Ilirija (Ilirija d.d. za ugostiteljstvo i turizam, Tina Ujevića 7, 23210 Biograd n/M). Radionice će se održavati u konferencijskoj dvorani koja nam je ustupljena bez naknade kao i korištenje tehničke opreme.
Događaj organizira Ministarsvo poljoprivrede u suradnji s LEADER Mrežom Hrvatske, s ciljem umrežavanja LAG-ova, pripremom za prijavu na 2. natječaj za dodjelu sredstava, izrade LRS i sl. U sklopu radionice organizirana je tematska večer s video projekcijama  o projektima LAG-ova te ruralnom razvoju u RH i susjednim državama. 
Planirano je sudjelovanje 73 predstavnika hrvatskih LAG-ova, 5 predstavnika Ministarstva poljoprivrede/Upravne direkcije i 3 predstavnika LEADER mreže Hrvatske.</t>
  </si>
  <si>
    <t>Sastanci upravljačkog odbora nacionalne ruralne mreže</t>
  </si>
  <si>
    <t>Sudjelovanje na radionici LeaderFEST 2013 u Češkoj. Događaj organizira Nacionalna ruralna mreža Republike Češke, s ciljem poboljšanja razmjene znanja i iskustava te predstavkjanja primjera dobre prakse u provođenju Leader pristupa.
Planirano je sudjelovanje četiri predstavnika hrvatskih LAG-ova i jednog predstavnika Ministarstva poljoprivrede/Upravne direkcije.</t>
  </si>
  <si>
    <t>Sudjelovanje na 16. sastanku Odbora stručnjaka za evaluaciju Programa RR u Briselu 19.6.2013</t>
  </si>
  <si>
    <t xml:space="preserve">Sudjelovanje na 11. sastanku Koordinacijskog odbora Europske mreže za ruralni razvoj (ENRD) i 18. Sastanku nacionalnih ruralnih mreža (NRN) u Portugalu, Tomar, Largo Candido Dos Reis 1, Hotel Dos Templarios.
</t>
  </si>
  <si>
    <t>Sudjelovanje 55. sudionika, imenovanih članova Odbora, predstavnika UD, misije RH pri EU, Nacionalnog fonda, NIPAK, NDO i IA na 12. sjednici Odbora za praćenje u Splitu</t>
  </si>
  <si>
    <t>Prvi natječaj (M501)</t>
  </si>
  <si>
    <t>SVEUKUPNO N1+N2+N3 (M301):</t>
  </si>
  <si>
    <t>UKUPNO 3. NATJEČAJ (M301)</t>
  </si>
  <si>
    <t>a) Ulaganje u izgradnju lokalnih nerazvrstanih cesta, uključujući pripremne radove, zemljane radove i radove na konstrukciji cestovne površine (sukladno projektnoj dokumentaciji)</t>
  </si>
  <si>
    <t>3/301</t>
  </si>
  <si>
    <t>Grad Čabar</t>
  </si>
  <si>
    <t>Općina Lopar</t>
  </si>
  <si>
    <t>c) Ulaganje u izgradnju sustava za pročišćavanje otpadnih voda</t>
  </si>
  <si>
    <t>Općina Bale</t>
  </si>
  <si>
    <t xml:space="preserve">a) Ulaganje u izgradnju sustava kanalizacije 
c) Ulaganje u izgradnju sustava za pročišćavanje otpadnih voda </t>
  </si>
  <si>
    <t>Općina Grožnjan</t>
  </si>
  <si>
    <t>b) Ulaganje u rekonstrukciju lokalnih nerazvrstanih cesta, uključujući pripremne radove, zemljane radove i radove na konstrukciji cestovne površine (sukladno projektnoj dokumentaciji)</t>
  </si>
  <si>
    <t>Općina Cestica</t>
  </si>
  <si>
    <t>Općina Lupoglav</t>
  </si>
  <si>
    <t>Grad Krk</t>
  </si>
  <si>
    <t>Općina Semeljci</t>
  </si>
  <si>
    <t>Općina Gola</t>
  </si>
  <si>
    <t xml:space="preserve">
c) Ulaganje u izgradnju sustava za pročišćavanje otpadnih voda</t>
  </si>
  <si>
    <t>Grad Lepoglava</t>
  </si>
  <si>
    <t xml:space="preserve">a) Ulaganje u izgradnju sustava kanalizacije 
</t>
  </si>
  <si>
    <t>Općina Fužine</t>
  </si>
  <si>
    <t>Općina Vojnić</t>
  </si>
  <si>
    <t>Općina Sv.Petar u šumi</t>
  </si>
  <si>
    <t>Općina Barban</t>
  </si>
  <si>
    <t>Općina Jakšić</t>
  </si>
  <si>
    <t>Općina Oprtalj</t>
  </si>
  <si>
    <t>Općina Petlovac</t>
  </si>
  <si>
    <t>Općina Klenovnik</t>
  </si>
  <si>
    <t>Općina Maruševec</t>
  </si>
  <si>
    <t>Grad Delnice</t>
  </si>
  <si>
    <t>Općina Sveti Ilija</t>
  </si>
  <si>
    <t>Općina Jagodnjak</t>
  </si>
  <si>
    <t>Općina Darda</t>
  </si>
  <si>
    <t>Grad Kastav</t>
  </si>
  <si>
    <t xml:space="preserve">a) Ulaganje u izgradnju sustava kanalizacije </t>
  </si>
  <si>
    <t>Općina Trnava</t>
  </si>
  <si>
    <t>Općina Privlaka</t>
  </si>
  <si>
    <t>Općina Brodski Stupnik</t>
  </si>
  <si>
    <t>Općina Sveti Petar Orehovec</t>
  </si>
  <si>
    <t>Općina Novigrad Podravski</t>
  </si>
  <si>
    <t>Općina Kapela</t>
  </si>
  <si>
    <t>Općina Magadenovac</t>
  </si>
  <si>
    <t>Općina Cerovlje</t>
  </si>
  <si>
    <t>Grad Vodnjan</t>
  </si>
  <si>
    <t>Općina Podravska Moslavina</t>
  </si>
  <si>
    <t>Općina Konjščina</t>
  </si>
  <si>
    <t>Općina Tar-Vabriga-Torre-Abrega</t>
  </si>
  <si>
    <t>Treći natječaj (M301)</t>
  </si>
  <si>
    <t>UKUPNO 2. NATJEČAJ (M301)</t>
  </si>
  <si>
    <t>Grad Opuzen</t>
  </si>
  <si>
    <t>a) Ulaganje u izgradnju sustava kanalizacije 
a) Ulaganje u kupnju opreme i strojeva koji su sastavni dio projekta, uključujući hardver i softver za kanalizacijski sustav</t>
  </si>
  <si>
    <t>Općina Pakoštane</t>
  </si>
  <si>
    <t>a) Ulaganje u izgradnju sustava kanalizacije
a) Ulaganje u kupnju opreme i strojeva koji su sastavni dio projekta, uključujući hardver i softver za kanalizacijski sustav</t>
  </si>
  <si>
    <t>Općina Pašman</t>
  </si>
  <si>
    <t>b)Ulaganje u rekonstrukciju lokalnih nerazvrstanih cesta, uključujući pripremne radove, zemljane radove i radove na konstrukciji cestovne površine (sukladno projektnoj dokumentaciji)</t>
  </si>
  <si>
    <t>Općina Tinjan</t>
  </si>
  <si>
    <t>a) Ulaganje u izgradnju sustava kanalizacije
c) Ulaganje u izgradnju sustava za pročišćavanje otpadnih voda</t>
  </si>
  <si>
    <t>Grad Lipik</t>
  </si>
  <si>
    <t>Grad Ilok</t>
  </si>
  <si>
    <t>Općina Blato</t>
  </si>
  <si>
    <t>Općina Gradište</t>
  </si>
  <si>
    <t>a)  Ulaganje u izgradnju lokalnih nerazvrstanih cesta, uključujući pripremne radove, zemljane radove i radove na konstrukciji cestovne površine (sukladno projektnoj dokumentaciji)
b)Ulaganje u rekonstrukciju lokalnih nerazvrstanih cesta, uključujući pripremne radove, zemljane radove i radove na konstrukciji cestovne površine (sukladno projektnoj dokumentaciji)</t>
  </si>
  <si>
    <t>Općina Viljevo</t>
  </si>
  <si>
    <t>Općina Gračišće</t>
  </si>
  <si>
    <t xml:space="preserve">c) Ulaganje u izgradnju sustava za pročišćavanje otpadnih voda
b) Ulaganje u kupnju opreme i strojeva koji su sastavni dio projekta, uključujući hardver i softver za sustav pročišćavanja otpadnih voda
</t>
  </si>
  <si>
    <t>Grad Senj</t>
  </si>
  <si>
    <t>Općina Marijanci</t>
  </si>
  <si>
    <t>Općina Ferdinandovac</t>
  </si>
  <si>
    <t>Općina Kršan</t>
  </si>
  <si>
    <t>Općina Sveti Lovreč</t>
  </si>
  <si>
    <t>Općina Dobrinj</t>
  </si>
  <si>
    <t>Drugi natječaj (M301)</t>
  </si>
  <si>
    <t>UKUPNO 1. NATJEČAJ (M301)</t>
  </si>
  <si>
    <t>a) Ulaganje u izgradnju sustava kanalizacije 
c) Ulaganje u izgradnju sustava za pročišćavanje otpadnih voda</t>
  </si>
  <si>
    <t>Općina Barilović</t>
  </si>
  <si>
    <t>Općina Klakar</t>
  </si>
  <si>
    <t>Grad Pazin</t>
  </si>
  <si>
    <t>Općina Mali Bukovec</t>
  </si>
  <si>
    <t>Općina Veliki Bukovec</t>
  </si>
  <si>
    <t>Prvi natječaj (M301)</t>
  </si>
  <si>
    <t>SVEUKUPNO N2+N3+N3+N4 (M302):</t>
  </si>
  <si>
    <t>UKUPNO 4. NATJEČAJ (M302)</t>
  </si>
  <si>
    <t xml:space="preserve">a) Ulaganje u izgradnju i/ili rekonstrukciju objekata za pružanje turističkih i ugostiteljskih usluga, kao što su sobe, sanitarni čvorovi i druge prostorije uključujući objekte za držanje životinja u turističke svrhe, objekte za rekreaciju, turističke kampove,  uređenje vanjskih površina (za jahanje, sportski ribolov na kopnenim vodama, brdski biciklizam, tematske, jahačke staze), rekonstrukciju starih objekata tradicijske arhitekture (stare tradicijske stambene i gospodarske objekte) 
b) Ulaganje u opremanje objekata za pružanje turističkih i ugostiteljskih usluga kao što su sobe, sanitarni čvorovi i druge prostorije uključujući objekte za držanje životinja kao u turističke svrhe, objekte za rekreaciju, turističke kampove, uređenje vanjskih površina (za jahanje, sportski ribolov na kopnenim vodama, brdski biciklizam, tematske, jahačke staze), opremanje vezano uz rekonstrukciju starih objekata tradicijske arhitekture (stare tradicijske stambene i gospodarske objekte) </t>
  </si>
  <si>
    <t>3/302</t>
  </si>
  <si>
    <t>OPG MILOCANI ISABELLA,
Poreč</t>
  </si>
  <si>
    <t>NENAD MIKULANDRA, Split</t>
  </si>
  <si>
    <t>VILA MARIJA d.o.o.,
Zagreb</t>
  </si>
  <si>
    <t>VILA KATARINA d.o.o.,
Zagreb</t>
  </si>
  <si>
    <t>VILA DRAGUZETI d.o.o.,
Zagreb</t>
  </si>
  <si>
    <t>VILA ROJNIĆI d.o.o.,
Zagreb</t>
  </si>
  <si>
    <t>OPG GORAN MAREVIĆ,
Krk</t>
  </si>
  <si>
    <t>USLUŽNI OBRT "AGRO FRANOLIĆ",
Malinska</t>
  </si>
  <si>
    <t xml:space="preserve">a) Ulaganje u izgradnju i/ili rekonstrukciju objekata za pružanje turističkih i ugostiteljskih usluga, kao što su sobe, sanitarni čvorovi i druge prostorije uključujući objekte za držanje životinja u turističke svrhe, objekte za rekreaciju, turističke kampove,  uređenje vanjskih površina (za jahanje, sportski ribolov na kopnenim vodama, brdski biciklizam, tematske, jahačke staze), rekonstrukciju starih objekata tradicijske arhitekture (stare tradicijske stambene i gospodarske objekte) </t>
  </si>
  <si>
    <t>VILA PERINI d.o.o.,
Poreč</t>
  </si>
  <si>
    <t>OPG MACINIĆ FIORE,
Poreč</t>
  </si>
  <si>
    <t xml:space="preserve">a) Ulaganje u izgradnju i/ili rekonstrukciju postrojenja za korištenje obnovljivih izvora energije </t>
  </si>
  <si>
    <t>ENERGO SOL LABIN d.o.o., Labin</t>
  </si>
  <si>
    <t>SANDRA FLORIČIĆ, Pula</t>
  </si>
  <si>
    <t>VLADO MRČELA,
Omiš</t>
  </si>
  <si>
    <t>DENIS GALIĆ,
Galgovo</t>
  </si>
  <si>
    <t>APARTMANI DIZDAR d.o.o., Medulin</t>
  </si>
  <si>
    <t xml:space="preserve">b) Ulaganje u opremanje postrojenja za korištenje obnovljivih izvora energije </t>
  </si>
  <si>
    <t>PANA ENERGY d.o.o.,
Čakovec</t>
  </si>
  <si>
    <t>BUDIMIR d.o.o., Đakovo</t>
  </si>
  <si>
    <t>SOL NAVITAS LABIN d.o.o., Labin</t>
  </si>
  <si>
    <t xml:space="preserve">a) Ulaganje u izgradnju i/ili rekonstrukciju objekata za pružanje nepoljoprivrednih usluga u ruralnim područjima: IT centara, radionica za popravak strojeva poljoprivredne i šumarske mehanizacije, dječjih vrtića,  igraonica za djecu, sportsko-rekreativnih centara za mlade i odrasle.
b) Ulaganje u opremanje kapaciteta za pružanje nepoljoprivrednih usluga u ruralnim područjima: IT centara, radionica za popravak strojeva poljoprivredne i šumarske mehanizacije, dječjih vrtića,  igraonica za djecu, sportsko-rekreativnih centara za mlade i odrasle
</t>
  </si>
  <si>
    <t>DJEČJI VRTIĆ RUŽICA,
Goričan</t>
  </si>
  <si>
    <t>GURANIS OBRT,
Vodnjan</t>
  </si>
  <si>
    <t>MBS gradnja d.o.o.,
Varaždin</t>
  </si>
  <si>
    <t>OPG ZVIZDANKA ĆURIN,
Hvar</t>
  </si>
  <si>
    <t xml:space="preserve">b) Ulaganje u opremanje objekata za pružanje turističkih i ugostiteljskih usluga kao što su sobe, sanitarni čvorovi i druge prostorije uključujući objekte za držanje životinja kao u turističke svrhe, objekte za rekreaciju, turističke kampove, uređenje vanjskih površina (za jahanje, sportski ribolov na kopnenim vodama, brdski biciklizam, tematske, jahačke staze), opremanje vezano uz rekonstrukciju starih objekata tradicijske arhitekture (stare tradicijske stambene i gospodarske objekte) </t>
  </si>
  <si>
    <t>AFRODITA d.o.o., Split</t>
  </si>
  <si>
    <t>MOSLAVINA PROIZVODI d.o.o.,
Čazma</t>
  </si>
  <si>
    <t>RIZMAN d.o.o.,
Klek</t>
  </si>
  <si>
    <t>E-SOLAR d.o.o.,
Lepoglava</t>
  </si>
  <si>
    <t>ZAJEDNIČKI POLJOPRIVREDNO - POSREDNIČKI OBRT BARIĆ,
Babina Greda</t>
  </si>
  <si>
    <t>SUPER SAMITA d.o.o.
Koprivnica</t>
  </si>
  <si>
    <t>ENERGIJA KRIVAK d.o.o.,
Koprivnica</t>
  </si>
  <si>
    <t xml:space="preserve">a) Ulaganje u izgradnju i/ili rekonstrukciju postrojenja za korištenje obnovljivih izvora energije 
b) Ulaganje u opremanje postrojenja za korištenje obnovljivih izvora energije 
</t>
  </si>
  <si>
    <t>OPG DUŽAIĆ ZORA,
Komin</t>
  </si>
  <si>
    <t>SUPERPRINT d.o.o.,
Koprivnica</t>
  </si>
  <si>
    <t>Četvrti natječaj (M302)</t>
  </si>
  <si>
    <t>UKUPNO 3. NATJEČAJ (M302)</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</si>
  <si>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b) Ulaganje u opremanje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</si>
  <si>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IGOR SVIBEN,
Zagreb</t>
  </si>
  <si>
    <t>MLADEN BRNIĆ,
Pula</t>
  </si>
  <si>
    <t>IVAN VRETENAR,
Pula</t>
  </si>
  <si>
    <t>KARLO SOLDATIĆ,
Pula</t>
  </si>
  <si>
    <t xml:space="preserve">a) Ulaganje u izgradnju i/ili rekonstrukciju  objekata za preradu, skladištenje i pakiranje proizvoda ( od mlijeka, mesa, voća i povrća)  na poljoprivrednom gospodarstvu.
b) Ulaganje u opremanje  objekata a za preradu, skladištenje i pakiranje proizvoda ( od mlijeka, mesa, voća i povrća)  na poljoprivrednom gospodarstvu.
</t>
  </si>
  <si>
    <t>OPG MARIJA JANEŠ,
Gerovo</t>
  </si>
  <si>
    <t>OPG GORAN JANKOV,
Ogulin</t>
  </si>
  <si>
    <t>TOMISLAV RUBINIĆ,
Labin</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</si>
  <si>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</si>
  <si>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AGROPOL d.o.o.,
Vrbnik</t>
  </si>
  <si>
    <t>UGOSTITELJSKI OBRT "MAJOR" VL. ELIO MARAS,
Marasi</t>
  </si>
  <si>
    <t>MARKO RADOLA,
Barban</t>
  </si>
  <si>
    <t>a) Ulaganje u izgradnju i/ili rekonstrukciju kapaciteta za uzgoj  slatkovodne ribe</t>
  </si>
  <si>
    <t>LIKAPROMET d.o.o.,
Plaški</t>
  </si>
  <si>
    <t>Treći natječaj (M302)</t>
  </si>
  <si>
    <t>UKUPNO 2. NATJEČAJ (M302)</t>
  </si>
  <si>
    <t>OPG ANTONIJO TIRELI,
Kršan</t>
  </si>
  <si>
    <t>MLADEN KANCELAR,
Barban</t>
  </si>
  <si>
    <t>DALIBOR PJEVIĆ.,
Labin</t>
  </si>
  <si>
    <t>Troškovnik d.o.o.,
Zagreb</t>
  </si>
  <si>
    <t>Uslužni obrt Arton Vila, vl. Martina Kovačević, Ivanja Reka</t>
  </si>
  <si>
    <t>B.R.B. d.o.o.,
Jasterbarsko</t>
  </si>
  <si>
    <t xml:space="preserve">a) Ulaganje u izgradnju i/ili rekonstrukciju objekata za pružanje turističkih i/ili ugostiteljskih usluga, kao što su sobe, WC-i i druge prostorije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b) Ulaganje u opremanje objekata za pružanje turističkih i/ili ugostiteljskih usluga, kao što su sobe, WC-i i druge prostorije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</si>
  <si>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OPG Dražen Bedeković,
Bedenica</t>
  </si>
  <si>
    <t xml:space="preserve">a) Ulaganje u izgradnju i/ili rekonstrukciju  objekata za preradu, skladištenje, pakiranje i trženje proizvoda ( od mlijeka, mesa, voća i povrća)  na poljoprivrednom gospodarstvu.
b) Ulaganje u opremanje  objekata a za preradu, skladištenje, pakiranje i trženje proizvoda ( od mlijeka, mesa, voća i povrća)  na poljoprivrednom gospodarstvu.
</t>
  </si>
  <si>
    <t>OPG Dorkić Darko,
Marijanci</t>
  </si>
  <si>
    <t>Edi Piljan,
Pula</t>
  </si>
  <si>
    <t>Lenko Uravić, Vinkuran</t>
  </si>
  <si>
    <t>Adria Villas d.o.o., Krk</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</si>
  <si>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</si>
  <si>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UGOSTITELJSKI OBRT "OLEANDAR" vl. DAMIR KNEŽEVIĆ.,
Poljica-Brig</t>
  </si>
  <si>
    <t>Denis Ivošević,
Novigrad</t>
  </si>
  <si>
    <t>WEBER TURIST d.o.o.,
Medulin</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</si>
  <si>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</si>
  <si>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Trgovina-Željezo d.o.o., Zagreb</t>
  </si>
  <si>
    <t>OPG Milorad Mraović,
Gvozd</t>
  </si>
  <si>
    <t>Drugi natječaj (M302)</t>
  </si>
  <si>
    <t>UKUPNO 1. NATJEČAJ (M302)</t>
  </si>
  <si>
    <t xml:space="preserve">a) Ulaganje u izgradnju i/ili rekonstrukciju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b) Ulaganje u opremanje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</si>
  <si>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Ugostiteljsko poljoprivredni obrt Rici, vl. Anton Grubešić, Loborika</t>
  </si>
  <si>
    <t>Petar Brajković, Brajkovići, Buići</t>
  </si>
  <si>
    <t xml:space="preserve">a) Ulaganje u izgradnju i/ili rekonstrukciju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</si>
  <si>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Ranč Barba Tone, obrt za rekreacijsko jahanje vl. Zoran Uravić, Manjadvorci</t>
  </si>
  <si>
    <t>Roda plus d.o.o. ,
Gušće</t>
  </si>
  <si>
    <t xml:space="preserve">a) Ulaganje u izgradnju i/ili rekonstrukciju objekata za uspostavljanje  tradicijskih obrta, uključujući objekte za pakiranje i trženje proizvoda tradicijskih obrta </t>
  </si>
  <si>
    <t>Staklarski obrt "Staklorez Šestak", Novi Marof</t>
  </si>
  <si>
    <t>OPG Marinela Merklin,
Cerovlje</t>
  </si>
  <si>
    <t>Cerot d.o.o., Tinjan</t>
  </si>
  <si>
    <t>OPG Juras Nikola,
Mala Subotica</t>
  </si>
  <si>
    <t xml:space="preserve">b) Ulaganje u opremanje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</si>
  <si>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Dalmati d.o.o.,
Drniš</t>
  </si>
  <si>
    <t>Branimir Kardum</t>
  </si>
  <si>
    <t>OPG Kostanjevec Goran, Koprivnica</t>
  </si>
  <si>
    <t>OPG Gvido Prister,
Mrežnica</t>
  </si>
  <si>
    <t>OPG Babac Sandra, Poljica</t>
  </si>
  <si>
    <t>OPG Baldaš,
 vl. Iva Baldaš, Ohnići</t>
  </si>
  <si>
    <t>a) Ulaganje u izgradnju i/ili rekonstrukciju objekata za uspostavljanje  tradicijskih obrta, uključujući objekte za pakiranje i trženje proizvoda tradicijskih obrta 
b ) Ulaganje u opremanje objekata za uspostavljanje  tradicijskih obrta, uključujući objekte za pakiranje i trženje proizvoda tradicijskih obrta</t>
  </si>
  <si>
    <t>Svjećarsko - medičarski obrt "Slavica",
Klenovnik</t>
  </si>
  <si>
    <t>Prvi natječaj (M302)</t>
  </si>
  <si>
    <t>SVEUKUPNO N1+N2+N3+N4+N5+N6+N7+N8+N9 (M101,103):</t>
  </si>
  <si>
    <t>UKUPNO 10. NATJEČAJ (M103)</t>
  </si>
  <si>
    <t>d) Ulaganje u specijalizirana  transportna vozila za prijevoz sirovog mlijeka s dodatnom opremom  (uređaji za mjerenja i analize)</t>
  </si>
  <si>
    <t>1/101</t>
  </si>
  <si>
    <t>MINI MLJEKARA VERONIKA d.o.o.,
Desinić</t>
  </si>
  <si>
    <t>a) Ulaganje u poljoprivrednu mehanizaciju - ostala mehanizacija i poljoprivredna oprema
b) Ulaganje u poljoprivrednu mehanizaciju - traktori</t>
  </si>
  <si>
    <t>OPG MARČETA BRANKO, Špišić Bukovica</t>
  </si>
  <si>
    <t>OBITELJSKO GOSPODARSTVO PERKOVIĆ, Staro Topolje</t>
  </si>
  <si>
    <t>a) Ulaganje u izgradnju i/ili u rekonstrukciju objekata za držanje svinja unutar prostora farme;
a) Ulaganje u opremanje objekata za držanje svinja unutar prostora farme; 
a) Ulaganje u poljoprivrednu mehanizaciju - ostala mehanizacija i poljoprivredna oprema
b) Ulaganje u poljoprivrednu mehanizaciju - traktori</t>
  </si>
  <si>
    <t>OPG MARIO TRBUŠIĆ, Bedekovčina</t>
  </si>
  <si>
    <t xml:space="preserve">a) Ulaganje u poljoprivrednu mehanizaciju - ostala mehanizacija i poljoprivredna oprema
b) Ulaganje u poljoprivrednu mehanizaciju - traktori
</t>
  </si>
  <si>
    <t>OPG KUŠIĆ MLADEN, Sveti Ivan Zelina</t>
  </si>
  <si>
    <t>a) Ulaganje u poljoprivrednu mehanizaciju - ostala mehanizacija i poljoprivredna oprema</t>
  </si>
  <si>
    <t>OPG TOMISLAV SRPAK, Palinovec</t>
  </si>
  <si>
    <t>OPG CIGLARIĆ LJUDEVIT, Belica</t>
  </si>
  <si>
    <t>OPG NOVOSEL DANIEL, Čađavica</t>
  </si>
  <si>
    <t>POLJODJELSKI OBRT I UZGOJ STOKE BARIŠA, Novi Jankovci</t>
  </si>
  <si>
    <t>b) Ulaganje u specijaliziranu opremu za berbu, sortiranje i pakiranje voća i povrća uključujući stolno grožđe;
b) Ulaganje u poljoprivrednu mehanizaciju - traktori</t>
  </si>
  <si>
    <t>OPG ŠESTAK DAMIR, Belice</t>
  </si>
  <si>
    <t>OPG KRUNOSLAV MARIJANOVIĆ, Nijemci</t>
  </si>
  <si>
    <t>ZLATO TRGOVAČKI OBRT, Čađavica</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</si>
  <si>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</si>
  <si>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DEMETRA ALFA d.o.o., Garešnica</t>
  </si>
  <si>
    <t>d) Ulaganje u sustav za zaštitu od tuče na gospodarstvu (uključujući računalnu opremu) za voćnjake i stolno grožđe</t>
  </si>
  <si>
    <t>OPG HELENA ŽULJ, Kutina</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</si>
  <si>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</si>
  <si>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GOLAC NENAD, Zagreb</t>
  </si>
  <si>
    <t>DOROTEJA, OBRT ZA KNJIGOVODSTVENE USLUGE I POLJOPRIVREDU, Koprivnica</t>
  </si>
  <si>
    <t>OPG KOVAČEC JOSIP, Slatina</t>
  </si>
  <si>
    <t>b) Ulaganje u specijaliziranu opremu za berbu, sortiranje i pakiranje voća i povrća uključujući stolno grožđe;
e) ulaganje u izgradnju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t>
  </si>
  <si>
    <t>OPG DEBELEC NIKOLA, Gornji Kraljevec</t>
  </si>
  <si>
    <t>OPG Pejić Marijo</t>
  </si>
  <si>
    <t>e) Ulaganje u specijaliziranu opremu za transport gnoja*
a) Ulaganje u poljoprivrednu mehanizaciju - ostala mehanizacija i poljoprivredna oprema
b) Ulaganje u poljoprivrednu mehanizaciju - traktori</t>
  </si>
  <si>
    <t>OPG GRUBIĆ MIROSLAV, Rasinja</t>
  </si>
  <si>
    <t>b) Ulaganje u specijaliziranu opremu za berbu, sortiranje i pakiranje voća i povrća uključujući stolno grožđe;
a) Ulaganje u poljoprivrednu mehanizaciju - ostala mehanizacija i poljoprivredna oprema</t>
  </si>
  <si>
    <t>OBRT POLJOPRIVREDNI PROIZVOĐAČ ZLATKO VINKOVIĆ, Belica</t>
  </si>
  <si>
    <t>PG STRAJNIĆ RADOVAN, Narta</t>
  </si>
  <si>
    <t xml:space="preserve">a) Ulaganje u poljoprivrednu mehanizaciju - ostala mehanizacija i poljoprivredna oprema
</t>
  </si>
  <si>
    <t>OPG BEŠTEK DRAGUTIN, Sveti Ivan Žabno</t>
  </si>
  <si>
    <t>Deseti natječaj (M101)</t>
  </si>
  <si>
    <t>UKUPNO 9. NATJEČAJ (M103)</t>
  </si>
  <si>
    <r>
      <t>a)</t>
    </r>
    <r>
      <rPr>
        <sz val="10"/>
        <rFont val="Times New Roman"/>
        <family val="1"/>
        <charset val="238"/>
      </rPr>
      <t>Ulaganje u opremu za preradu maslina i trženje maslinovog ulja
b) Ulaganje u opremu za obradu otpadnih voda, filtriranje zraka i rashladne sustave</t>
    </r>
  </si>
  <si>
    <t>1/103</t>
  </si>
  <si>
    <t>GRIKULA d.o.o., Pučišća</t>
  </si>
  <si>
    <t>a) Ulaganje u opremu za preradu grožđa, proizvodnju, čuvanje i trženje vina u vinarijama</t>
  </si>
  <si>
    <t>VINARIJA KOSTANJEVEC, Rasinja</t>
  </si>
  <si>
    <t>a) Ulaganje u izgradnju i/ili rekonstrukciju objekata za preradu ribe, rakova,mekušaca i ostalih vodenih beskralježnjaka;
a) Ulaganje u opremanje objekata za preradu ribe, rakova, mekušaca i ostalih vodenih beskralježnjaka uključujući opremu za hlađenje, rezanje, sušenje, dimljenje, pakiranje proizvoda i zbrinjavanje nusproizvoda , uključujući i softver (ili računalnu opremu);</t>
  </si>
  <si>
    <t>MIŠLOV d.o.o., Poličnik</t>
  </si>
  <si>
    <t>a) Ulaganje u opremanje objekata za preradu (konzerviranje, sušenje, zamrzavanje) voća,povrća, maslina (isključujući maslinovo ulje), aromatičnog, začinskog i ljekovitog bilja i gljiva</t>
  </si>
  <si>
    <t>KANAAN d.o.o., Donji Miholjac</t>
  </si>
  <si>
    <t>a) Ulaganje u izgradnju i/ili rekonstrukciju objekata za preradu (konzerviranje, sušenje, zamrzavanje) voća, povrća, maslina (isključujući maslinovo ulje), aromatičnog, začinskog i ljekovitog bilja i gljiva
a) Ulaganje u opremanje objekata za preradu (konzerviranje, sušenje, zamrzavanje) voća,povrća, maslina (isključujući maslinovo ulje), aromatičnog, začinskog i ljekovitog bilja i gljiva</t>
  </si>
  <si>
    <t>HERMES INTERNATIONAL d.o.o.,  Turčin</t>
  </si>
  <si>
    <t>a) Ulaganje u rekonstrukciju postojećih klaonica, rasjekaonica, hladnjača, objekata za proizvodnju mljevenog mesa, mesnih pripravaka i preradu mesa;
a) Ulaganje u opremanje postojećih klaonica, rasjekaonica, hladnjača, objekata za proizvodnju mljevenog mesa, mesnih pripravaka  i preradu mesa;</t>
  </si>
  <si>
    <t>OBRTNIČKO KLAONIČARSKO-MESARSKO-TRGOVAČKA RADNJA KARALIĆ CERNA, vl. Vinko Karalić, Cerna</t>
  </si>
  <si>
    <t>ŠAFRAM d.o.o., Zagreb</t>
  </si>
  <si>
    <t xml:space="preserve">a) Ulaganje u opremu za preradu maslina i trženje maslinovog ulja
b) Ulaganje u opremu za obradu otpadnih voda, filtriranje zraka i rashladne sustave
</t>
  </si>
  <si>
    <t>OBRT ULJARA AGRO MILLO, Buje</t>
  </si>
  <si>
    <t>ZAJEDNIČKI OBRT VINA CATTUNAR, Brtonigla</t>
  </si>
  <si>
    <t>a)  Ulaganje u laboratorijsku opremu za kemijske analize maslinovog ulja</t>
  </si>
  <si>
    <t>STANCIJA ST ANTONIO d.o.o., Vodnjan</t>
  </si>
  <si>
    <t>VINA MARKOTA d.o.o., Pleternica</t>
  </si>
  <si>
    <t>POLJO-POSAVEC d.o.o. Dunjkovec</t>
  </si>
  <si>
    <t xml:space="preserve">
b)Ulaganje u opremu za preradu grožđa, proizvodnju, čuvanje i trženje vina u vinarijama
b)Ulaganje u opremu za obradu otpadnih voda, filtriranje zraka i rashladne sustave</t>
  </si>
  <si>
    <t>RIZMAN d.o.o., Klek</t>
  </si>
  <si>
    <t>MARINADA d.o.o., Slatina</t>
  </si>
  <si>
    <t>a) Ulaganje u opremu za preradu komine masline u kompost.</t>
  </si>
  <si>
    <t>ULJARA "NADIN" OBRT ZA PRERADU MASLINA, Benkovac</t>
  </si>
  <si>
    <t xml:space="preserve">a) Ulaganje u izgradnju i/ili rekonstrukciju objekata za preradu (konzerviranje, sušenje, zamrzavanje) voća, povrća, maslina (isključujući maslinovo ulje), aromatičnog, začinskog i ljekovitog bilja i gljiva
b)Ulaganje u izgradnju postrojenja za proizvodnju energije iz obnovljivih izvora
a) Ulaganje u opremanje objekata za preradu (konzerviranje, sušenje, zamrzavanje) voća,povrća, maslina (isključujući maslinovo ulje), aromatičnog, začinskog i ljekovitog bilja i gljiva
</t>
  </si>
  <si>
    <t>STELLA MEDITERRANEA d.o.o., Klis</t>
  </si>
  <si>
    <t>ŽIŽANJ d.o.o., Tkon</t>
  </si>
  <si>
    <t>Deveti natječaj (M103)</t>
  </si>
  <si>
    <t>UKUPNO 9. NATJEČAJ (M101)</t>
  </si>
  <si>
    <t>a) Ulaganje u opremanje objekata za skladištenje i sušenje žitarica i uljarica
b) Ulaganje u opremanje postrojenja za proizvodnju energije iz obnovljivih izvora na farmi
a) Ulaganje u poljoprivrednu mehanizaciju - ostala mehanizacija i poljoprivredna oprema
b) Ulaganje u poljoprivrednu mehanizaciju - traktori</t>
  </si>
  <si>
    <t>DAM d.o.o.,  Špišić Bukovica</t>
  </si>
  <si>
    <t>c) Ulaganje u novo podizanje i/ili restrukturiranje i zamjenu postojećih nasada voća i stolnog grožđa 
d) Ulaganje u sustav za zaštitu od tuče na gospodarstvu (uključujući računalnu opremu) za voćnjake i stolno grožđe
a) Ulaganje u poljoprivrednu mehanizaciju - ostala mehanizacija i poljoprivredna oprema
b) Ulaganje u poljoprivrednu mehanizaciju - traktori</t>
  </si>
  <si>
    <t>RICARDO d.o.o., Darda</t>
  </si>
  <si>
    <t>POLJOPRIVREDNI OBRT"ŠIMUN" vl. Hrvoje Bošnjaković, Bapska</t>
  </si>
  <si>
    <t>a) Ulaganje u izgradnju i/ili u rekonstrukciju objekata za skladištenje i sušenje žitarica i uljarica</t>
  </si>
  <si>
    <t>AGRO-JAKŠIĆ d.o.o., Slakovci</t>
  </si>
  <si>
    <t>c) Ulaganje u novo podizanje i/ili restrukturiranje i zamjenu postojećih nasada voća i stolnog grožđa 
a) Ulaganje u poljoprivrednu mehanizaciju - ostala mehanizacija i poljoprivredna oprema
b) Ulaganje u poljoprivrednu mehanizaciju - traktori</t>
  </si>
  <si>
    <t>OPG TAMARA PLEIĆ, Velika Ludina</t>
  </si>
  <si>
    <t>OPG JOSIP CAFUK, Vidovec</t>
  </si>
  <si>
    <t>b) Ulaganje u izgradnju i/ili rekonstrukciju objekata za skladištenje voća i povrća;
b) Ulaganje u specijaliziranu opremu za berbu, sortiranje i pakiranje voća i povrća uključujući stolno grožđe;
a) Ulaganje u poljoprivrednu mehanizaciju - ostala mehanizacija i poljoprivredna oprema
b) Ulaganje u poljoprivrednu mehanizaciju - traktori</t>
  </si>
  <si>
    <t>POLJOPRIVREDNI OBRT "DRK", Belica</t>
  </si>
  <si>
    <t>a) Ulaganje u opremanje objekata za skladištenje i sušenje žitarica i uljarica
a) Ulaganje u poljoprivrednu mehanizaciju - ostala mehanizacija i poljoprivredna oprema</t>
  </si>
  <si>
    <t>TRGOIMPORT d.o.o., Kloštar Podravski</t>
  </si>
  <si>
    <t xml:space="preserve">a) Ulaganje u izgradnju i/ili u rekonstrukciju objekata za skladištenje i sušenje žitarica i uljarica
a) Ulaganje u opremanje objekata za skladištenje i sušenje žitarica i uljarica
a) Ulaganje u poljoprivrednu mehanizaciju - ostala mehanizacija i poljoprivredna oprema
b) Ulaganje u poljoprivrednu mehanizaciju - traktori
</t>
  </si>
  <si>
    <t>OPG VLADIMIR RUŠNOV, Berak</t>
  </si>
  <si>
    <t>OPG MATIJAŠEVIĆ TOMISLAV, Bogodanovci</t>
  </si>
  <si>
    <t>b)  Ulaganje u opremanje postrojenja za proizvodnju energije iz obnovljivih izvora na farmi
a) Ulaganje u poljoprivrednu mehanizaciju - ostala mehanizacija i poljoprivredna oprema
b) Ulaganje u poljoprivrednu mehanizaciju - traktori</t>
  </si>
  <si>
    <t>POLJODJELSKO - PRIJEVOZNIČKI OBRT " B R O N I Ć ", Retkovci</t>
  </si>
  <si>
    <t>a) Ulaganje u opremanje  staklenika/plastenika za proizvodnju voća i povrća;</t>
  </si>
  <si>
    <t>KOMET d.o.o., Županja</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</si>
  <si>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a) Ulaganje u poljoprivrednu mehanizaciju - ostala mehanizacija i poljoprivredna oprema</t>
  </si>
  <si>
    <t>OPG ROBERT KOVAČEVIĆ, Križevci</t>
  </si>
  <si>
    <t>FABRIC - OBRT U POLJOPRIVREDI, Drenje</t>
  </si>
  <si>
    <t>b) Ulaganje u specijaliziranu opremu za berbu, sortiranje i pakiranje voća i povrća uključujući stolno grožđe;
a) Ulaganje u poljoprivrednu mehanizaciju - ostala mehanizacija i poljoprivredna oprema
b) Ulaganje u poljoprivrednu mehanizaciju - traktori</t>
  </si>
  <si>
    <t>OPG KRISTIJAN BRANIŠA, Belica</t>
  </si>
  <si>
    <t>OPG CRNČAN JELKA, Marijanci</t>
  </si>
  <si>
    <t>OPG MILJENKO LEVANIĆ, Petrijanec</t>
  </si>
  <si>
    <t>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t>
  </si>
  <si>
    <t>OBRT POLJOPRIVREDNI PROIZVOĐAČ BOŽO PREMUŠ, Belica</t>
  </si>
  <si>
    <t>d) Ulaganje u sustav za zaštitu od tuče na gospodarstvu (uključujući računalnu opremu) za voćnjake i stolno grožđe
b) Ulaganje u poljoprivrednu mehanizaciju - traktori</t>
  </si>
  <si>
    <t>OPG MIROSLAV KOLIĆ, Jarmina</t>
  </si>
  <si>
    <t>NOVI AGRAR d.o.o., Osijek</t>
  </si>
  <si>
    <t>OPG ZORAN NINČEVIĆ, Čačinci</t>
  </si>
  <si>
    <t>d) Ulaganje u posebnu opremu za rukovanje i korištenje  stajskog gnoja poput sabirališta gnoja*
e) Ulaganje u specijaliziranu opremu za transport gnoja*</t>
  </si>
  <si>
    <t>FARMA MUZNIH KRAVA ORLOVNJAK d.o.o., Antunovac</t>
  </si>
  <si>
    <t>c) Ulaganje u opremanje objekata za skladištenje voća i povrća;
a) Ulaganje u poljoprivrednu mehanizaciju - ostala mehanizacija i poljoprivredna oprema
b) Ulaganje u poljoprivrednu mehanizaciju - traktori</t>
  </si>
  <si>
    <t xml:space="preserve">DESYRE d.o.o., Vidovec </t>
  </si>
  <si>
    <t>d) ulaganja u restrukturiranje i zamjenu postojećih nasada vinskih kultivara grožđa i maslina 
e) ulaganje u izgradnju sustava za navodnjavanje na otvorenom za trajne nasade i površine pod povrćem, koristeći podzemne (izvori i bunari) i površinske vode (rijeke, jezera i akumulacije); izgradnja sustava, uključujući pumpe, cijevi, ventile i raspršivače; izgradnja bunara</t>
  </si>
  <si>
    <t>POLJOPROMET d.o.o., Metković</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</si>
  <si>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t>
  </si>
  <si>
    <t>PRIUS FRUCTUS d.o.o., Šestanovac</t>
  </si>
  <si>
    <t>AGROPROM d.o.o., Ogulin</t>
  </si>
  <si>
    <t>OPG IVO ZELIĆ, Petrijevci</t>
  </si>
  <si>
    <t>OPG ANĐELKO ĆORIĆ, Đakovo</t>
  </si>
  <si>
    <t>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</si>
  <si>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OPG NENAD KOSI, Čakovec</t>
  </si>
  <si>
    <t>e) Ulaganje u specijaliziranu opremu za transport gnoja*</t>
  </si>
  <si>
    <t>FARMA MUZNIH KRAVA MALA BRANJEVINA d.o.o., Osijek</t>
  </si>
  <si>
    <t>OPG BRANKO KOVAČIĆ, Čazma</t>
  </si>
  <si>
    <t>e) Ulaganje u specijaliziranu opremu za transport gnoja*
b) Ulaganje u poljoprivrednu mehanizaciju - traktori</t>
  </si>
  <si>
    <t>OPG HINKO MIKANOVIĆ, Cernik</t>
  </si>
  <si>
    <t>OPG LJILJANKA HOLETIĆ, Jastrebarsko</t>
  </si>
  <si>
    <t>a) Ulaganje u izgradnju i/ili u rekonstrukciju objekata za držanje muznih krava, mliječnih ovaca i mliječnih koza unutar prostora farme
a) Ulaganje u poljoprivrednu mehanizaciju - ostala mehanizacija i poljoprivredna oprema
b) Ulaganje u poljoprivrednu mehanizaciju - traktori</t>
  </si>
  <si>
    <t>OPG ANĐELKO FISTRIĆ, Zagorska Sela</t>
  </si>
  <si>
    <t>a) Ulaganje u opremanje objekata za držanje muznih krava, mliječnih ovaca i  mliječnih koza unutar prostora farme
e) Ulaganje u specijaliziranu opremu za transport gnoja*</t>
  </si>
  <si>
    <t>OPG MARIO RENGEL, Pitomača</t>
  </si>
  <si>
    <t>c) Ulaganje u specijaliziranu opremu za transport gnoja*
a) Ulaganje u poljoprivrednu mehanizaciju - ostala mehanizacija i poljoprivredna oprema</t>
  </si>
  <si>
    <t>OPG JOSIP GAZIĆ, Vuka</t>
  </si>
  <si>
    <t>b) Ulaganje u izgradnju i/ili u rekonstrukciju skladišnih kapaciteta za stajski gnoj*
a) Ulaganje u poljoprivrednu mehanizaciju - ostala mehanizacija i poljoprivredna oprema
b) Ulaganje u poljoprivrednu mehanizaciju - traktori</t>
  </si>
  <si>
    <t>KOPLJAR poljoprivredni obrt, Vuka</t>
  </si>
  <si>
    <t>d) ulaganja u restrukturiranje i zamjenu postojećih nasada vinskih kultivara grožđa i maslina 
a) Ulaganje u poljoprivrednu mehanizaciju - ostala mehanizacija i poljoprivredna oprema</t>
  </si>
  <si>
    <t>a) Ulaganje u izgradnju i/ili u rekonstrukciju objekata za držanje kokoši nesilica i/ili uzgoj pilenki lake linije;
a) Ulaganje u opremanje objekata za držanje kokoši nesilica i/ili uzgoj pilenki lake linije, uključujući opremu za sprečavanje širenja ptičjih bolesti;
a) Ulaganje u poljoprivrednu mehanizaciju - ostala mehanizacija i poljoprivredna oprema
b) Ulaganje u poljoprivrednu mehanizaciju - traktori</t>
  </si>
  <si>
    <t>NUJIĆ MARKO d.o.o., Zagreb</t>
  </si>
  <si>
    <t>OPG VLADO ŠIMATOVIĆ, Čačinci</t>
  </si>
  <si>
    <t>b) Ulaganje u specijaliziranu opremu za berbu, sortiranje i pakiranje voća i povrća uključujući stolno grožđe;</t>
  </si>
  <si>
    <t>FRUCTUS d.o.o., ZA POLJOPRIVREDNU PROIZVODNJU, TRGOVINU I USLUGE, Velika Ludina</t>
  </si>
  <si>
    <t>POLJOPRIVREDNI OBRT "NOVOSEL", Lukač</t>
  </si>
  <si>
    <t>OPG GERŽINIĆ MARKO, Vižinada</t>
  </si>
  <si>
    <t>a) Ulaganje u opremanje objekata za skladištenje i sušenje žitarica i uljarica
a) Ulaganje u poljoprivrednu mehanizaciju - ostala mehanizacija i poljoprivredna oprema
b) Ulaganje u poljoprivrednu mehanizaciju - traktori</t>
  </si>
  <si>
    <t>OPG ZVONKO SABO, Koprivnički Bregi</t>
  </si>
  <si>
    <t>a) Ulaganje u izgradnju i/ili u rekonstrukciju objekata za skladištenje i sušenje žitarica i uljarica
a) Ulaganje u opremanje objekata za skladištenje i sušenje žitarica i uljarica
a) Ulaganje u poljoprivrednu mehanizaciju - ostala mehanizacija i poljoprivredna oprema
b) Ulaganje u poljoprivrednu mehanizaciju - traktori</t>
  </si>
  <si>
    <t>EURO TIM d.o.o., Oriovac</t>
  </si>
  <si>
    <t>POLJOPRIVREDNA-MLJEKARSKA ZADRUGA ZAGORKA, Zagorska sela</t>
  </si>
  <si>
    <t>BRKANIĆ POLJOPRIVREDNA PROIZVODNJA, Magadenovac</t>
  </si>
  <si>
    <t>b) Ulaganje u izgradnju i/ili rekonstrukciju objekata za skladištenje voća i povrća;
c) Ulaganje u novo podizanje i/ili restrukturiranje i zamjenu postojećih nasada voća i stolnog grožđa 
b) Ulaganje u specijaliziranu opremu za berbu, sortiranje i pakiranje voća i povrća uključujući stolno grožđe;</t>
  </si>
  <si>
    <t>OPG IGOR BRIJAČAK, Gradina</t>
  </si>
  <si>
    <t>OPG LJUBOMIR VLAHEK, Donji Kraljevec</t>
  </si>
  <si>
    <t>OPG MLADEN TOMAŠEVIĆ, Bošnjaci</t>
  </si>
  <si>
    <t>VUČKOVIĆ POLJOPRIVREDNA PROIZVODNJA, Donji Andrijevci</t>
  </si>
  <si>
    <t>b) Ulaganje u specijaliziranu opremu za berbu, sortiranje i pakiranje voća i povrća uključujući stolno grožđe;
g) Ulaganje u izgradnju postrojenja za proizvodnju energije iz obnovljivih izvora na farmi</t>
  </si>
  <si>
    <t>POLJOPRIVREDNI OBRT"TARADI", Belica</t>
  </si>
  <si>
    <t>b) Ulaganje u specijaliziranu opremu za berbu, sortiranje i pakiranje voća i povrća uključujući stolno grožđe;
a)  Ulaganje u poljoprivrednu mehanizaciju - ostala mehanizacija i poljoprivredna oprema</t>
  </si>
  <si>
    <t>OPG ZORAN KOZJAK, Belica</t>
  </si>
  <si>
    <t>ANAGALIS d.o.o., Podgorač</t>
  </si>
  <si>
    <t>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</si>
  <si>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STANCIJA ST'ANTONIO d.o.o., Vodnjan</t>
  </si>
  <si>
    <t>OPG MARIJANA GABAJ, Koprivnički Bregi</t>
  </si>
  <si>
    <t>a) Ulaganje u opremanje objekata za držanje kokoši nesilica i/ili uzgoj pilenki lake linije, uključujući opremu za sprečavanje širenja ptičjih bolesti;</t>
  </si>
  <si>
    <t>SAMITA KOMERC d.o.o., Koprivnica</t>
  </si>
  <si>
    <t xml:space="preserve">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a) Ulaganje u poljoprivrednu mehanizaciju - ostala mehanizacija i poljoprivredna oprema
</t>
  </si>
  <si>
    <t>OPG ŠPORER KATICA, Križevci</t>
  </si>
  <si>
    <t>OPG ŽELJKO KANCELJAK, Novo Čiće</t>
  </si>
  <si>
    <t>OPG Vinka Švaganović, Velika Kopanica</t>
  </si>
  <si>
    <t>OPG DAMIR PITINAC, Viškovci</t>
  </si>
  <si>
    <t>a) Ulaganje u izgradnju i/ili u rekonstrukciju objekata za držanje peradi ( tov pilića i uzgoj  nesilica teških linija) unutar prostora farme;
a) Ulaganje u opremanje objekata za držanje peradi, uključujući opremu za sprječavanje širenja ptičjih bolesti unutar prostora farme;
c) Ulaganje u specijaliziranu opremu za transport gnoja</t>
  </si>
  <si>
    <t xml:space="preserve">KUKURIKU d.o.o., Veliki Bukovec </t>
  </si>
  <si>
    <t>OPG KRUNOSLAV ŠKVORC, Belica</t>
  </si>
  <si>
    <t>POLJOPRIVREDNI OBRT "VALENTINA", Popovača</t>
  </si>
  <si>
    <t>b) Ulaganje u izgradnju i/ili rekonstrukciju objekata za skladištenje voća i povrća;
c) Ulaganje u opremanje objekata za skladištenje voća i povrća;</t>
  </si>
  <si>
    <t>TERRA - OBRT ZA POLJOPRIVREDU, TRGOVINU I USLUGE, Đakovo</t>
  </si>
  <si>
    <t xml:space="preserve">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 Ulaganje u poljoprivrednu mehanizaciju - ostala mehanizacija i poljoprivredna oprema
</t>
  </si>
  <si>
    <t>OPG JOSIP KIŠ, Križ</t>
  </si>
  <si>
    <t>OPG KREŠIMIR POSEDI, Štrigova</t>
  </si>
  <si>
    <t>b) Ulaganje u izgradnju i/ili u rekonstrukciju skladišnih kapaciteta  za stajski gnoj;</t>
  </si>
  <si>
    <t>FARMA SALAŠ d.o.o., Marijanci</t>
  </si>
  <si>
    <t>OPG JOSIP NOVAK, Drenje</t>
  </si>
  <si>
    <t>c) Ulaganje u specijaliziranu opremu za transport gnoja*
b) Ulaganje u poljoprivrednu mehanizaciju - traktori</t>
  </si>
  <si>
    <t>OPG ZDRAVKO POSEDI, Gornji Mihaljevac</t>
  </si>
  <si>
    <t>OBITELJSKI OBRT POLJOPRIVREDNO GOSPODARSTVO "MLAĐAN ", Dubrava</t>
  </si>
  <si>
    <t>POLJOPRIVREDNO GOSPODARSTVO KOLESARIĆ, Bebrina</t>
  </si>
  <si>
    <t xml:space="preserve">a) Ulaganje u izgradnju i/ili u rekonstrukciju objekata za držanje kokoši nesilica i/ili uzgoj pilenki lake linije;
b) Ulaganje u izgradnju i/ili u rekonstrukciju skladišnih kapaciteta za stajski gnoj;
a) Ulaganje u opremanje objekata za držanje kokoši nesilica i/ili uzgoj pilenki lake linije, uključujući opremu za sprečavanje širenja ptičjih bolesti;
a) Ulaganje u poljoprivrednu mehanizaciju - ostala mehanizacija i poljoprivredna oprema
</t>
  </si>
  <si>
    <t>PETRIČEVIĆ d.o.o., Stari Mikanovci</t>
  </si>
  <si>
    <t>c) Ulaganje u novo podizanje i/ili restrukturiranje i zamjenu postojećih nasada voća i stolnog grožđa 
b) Ulaganje u specijaliziranu opremu za berbu, sortiranje i pakiranje voća i povrća uključujući stolno grožđe;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t>
  </si>
  <si>
    <t>POLJOPRIVREDNI CENTAR d.o.o., Veliškovci</t>
  </si>
  <si>
    <t>a)Ulaganje u poljoprivrednu mehanizaciju - ostala mehanizacija i poljoprivredna oprema
b)Ulaganje u poljoprivrednu mehanizaciju - traktor</t>
  </si>
  <si>
    <t>POLJOPRIVREDNA PROIZVODNJA I USLUGE "MALNAR", Bektež</t>
  </si>
  <si>
    <t xml:space="preserve">c) Ulaganje u specijaliziranu opremu za transport gnoja*
a) Ulaganje u poljoprivrednu mehanizaciju - ostala mehanizacija i poljoprivredna oprema
b) Ulaganje u poljoprivrednu mehanizaciju - traktori
</t>
  </si>
  <si>
    <t>OPG JOSIP ŠIRJAN, Ivanić Grad</t>
  </si>
  <si>
    <t>a) Ulaganje u izgradnju i/ili u rekonstrukciju objekata za skladištenje i sušenje žitarica i uljarica
b)Ulaganje u poljoprivrednu mehanizaciju - traktori</t>
  </si>
  <si>
    <t>OPG VEDRAN KLARIĆ, Donja Dubrava</t>
  </si>
  <si>
    <t>a) Ulaganje u izgradnju i/ili u rekonstrukciju objekata za skladištenje i sušenje žitarica i uljarica
a)Ulaganje u poljoprivrednu mehanizaciju - ostala mehanizacija i poljoprivredna oprema
b)Ulaganje u poljoprivrednu mehanizaciju - traktori</t>
  </si>
  <si>
    <t>POLJO-GAJ d.o.o., Gaj</t>
  </si>
  <si>
    <t>a)Ulaganje u specijaliziranu opremu za transport gnoja</t>
  </si>
  <si>
    <t>FARMA TOMAŠANCI d.o.o., Semeljci</t>
  </si>
  <si>
    <t>OPG GORAN BAKSA, Belica</t>
  </si>
  <si>
    <t>ABC OBRT U POLJOPRIVREDI, Satnica Đakovačka</t>
  </si>
  <si>
    <t xml:space="preserve">POLJOPRIVREDA I USLUGE "NOVOSELEC", Maruševec </t>
  </si>
  <si>
    <t>b)Ulaganje u poljoprivrednu mehanizaciju-traktori</t>
  </si>
  <si>
    <t>PAJTLER OBITELJSKO GOSPODARSTVO VL. ŽELJKO PAJTLER, Mrzović</t>
  </si>
  <si>
    <t>Deveti natječaj (M101)</t>
  </si>
  <si>
    <t>UKUPNO 8. NATJEČAJ (M101,103)</t>
  </si>
  <si>
    <t xml:space="preserve">a) Ulaganje u izgradnju i/ili u rekonstrukciju objekata za držanje muznih krava, mliječnih ovaca i mliječnih koza unutar prostora farme
a) Ulaganje u opremanje objekata za držanje muznih krava, mliječnih ovaca i  mliječnih koza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sabirališta gnoja*
e) Ulaganje u specijaliziranu opremu za transport gnoja;
</t>
  </si>
  <si>
    <t>OPG RANKA TRGOVAC,
Donja Petrička</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</si>
  <si>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t>
  </si>
  <si>
    <t>DANERO d.o.o.,
Skakavac</t>
  </si>
  <si>
    <t xml:space="preserve">c) Ulaganje u novo podizanje i/ili restrukturiranje i zamjenu postojećih nasada voća i stolnog grožđa </t>
  </si>
  <si>
    <t>LISINE d.o.o., 
Vojnić</t>
  </si>
  <si>
    <t>b) Ulaganje u izgradnju i/ili rekonstrukciju objekata za skladištenje voća i povrća;
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</si>
  <si>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MLADEN ČEH,
Belica</t>
  </si>
  <si>
    <t>b) Ulaganje u izgradnju i/ili rekonstrukciju objekata za skladištenje voća i povrća;</t>
  </si>
  <si>
    <t>OPG DARKO RADOVIĆ,
Orahovica</t>
  </si>
  <si>
    <t>a) Ulaganje u opremanje objekata za držanje kokoši nesilica i uzgoj pilenki lake linije, uključujući opremu za sprečavanje širenja ptičjih bolesti;</t>
  </si>
  <si>
    <t>PERFA-BIO d.o.o.,
Donja Stubica</t>
  </si>
  <si>
    <t>FRUTARIJA d.o.o.,
Split</t>
  </si>
  <si>
    <t>a) Ulaganje u izgradnju i/ili u rekonstrukciju objekata za držanje peradi ( tov pilića i uzgoj  nesilica teških linija) unutar prostora farme;
b) Ulaganje u izgradnju i/ili u rekonstrukciju skladišnih kapaciteta za stajski gnoj;
a) Ulaganje u opremanje objekata za držanje peradi, uključujući opremu za sprječavanje širenja ptičjih bolesti unutar prostora farme;</t>
  </si>
  <si>
    <t>MARIO MAGDALENIĆ POLJOPRIVREDNO GOSPODARSTVO-PERADARSTVO,
Trnovec</t>
  </si>
  <si>
    <t>PROIZVODNJA JURIŠIĆ d.o.o.,
Donja Zelina</t>
  </si>
  <si>
    <t>a) Ulaganje u izgradnju i/ili u rekonstrukciju objekata za tov goveda i držanje krava dojilja (sustav krava-tele)  unutar prostora farme
a) Ulaganje u opremanje objekata za tov goveda i držanje krava dojilja (sustav krava-tele)  unutar prostora farme</t>
  </si>
  <si>
    <t>OPG MLADEN MIHALJ,
Našiće</t>
  </si>
  <si>
    <t>OPG STIPE MIHALJ,
Našice</t>
  </si>
  <si>
    <t>VRANA d.o.o.,
Biograd na Moru</t>
  </si>
  <si>
    <t>a) Ulaganje u opremanje vinarija (oprema za filtriranje, stabilizaciju, linije za punjenje, automatsko etiketiranje i pakiranje);</t>
  </si>
  <si>
    <t>VINOGRADARSTVO-PODRUMARSTVO "CMREČNJAK",
Sveti Urban</t>
  </si>
  <si>
    <t>a) Ulaganje u izgradnju i/ili u rekonstrukciju objekata za držanje peradi ( tov pilića i uzgoj  nesilica teških linija) unutar prostora farme;
a) Ulaganje u opremanje objekata za držanje peradi, uključujući opremu za sprječavanje širenja ptičjih bolesti unutar prostora farme;</t>
  </si>
  <si>
    <t>a) Ulaganje u izgradnju i/ili u rekonstrukciju objekata za držanje muznih krava, mliječnih ovaca i mliječnih koza unutar prostora farme
a) Ulaganje u opremanje objekata za držanje muznih krava, mliječnih ovaca i  mliječnih koza unutar prostora farme
e) Ulaganje u specijaliziranu opremu za transport gnoja;</t>
  </si>
  <si>
    <t>OPG IVAN KVETEK,
Valpovo</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</si>
  <si>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t>
  </si>
  <si>
    <t>BUDIMCI d.o.o.,
Budimci</t>
  </si>
  <si>
    <t>c) Ulaganje u novo podizanje i/ili restrukturiranje i zamjenu postojećih nasada voća i stolnog grožđa 
b) Ulaganje u specijaliziranu opremu za berbu, sortiranje i pakiranje voća i povrća uključujući stolno grožđe;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</si>
  <si>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Fragaria d.o.o.
Zagreb</t>
  </si>
  <si>
    <t>PROIZVODNJA POLJOPRIVREDNIH PROIZVODA JURICA CAFUK,
Vidovec</t>
  </si>
  <si>
    <t>a) Ulaganje u izgradnju i/ili rekonstrukciju staklenika/plastenika za proizvodnju voća i povrća;</t>
  </si>
  <si>
    <t>POLJOPRIOVREDNI OBRT DOMI VL. TOMISLAV ŠPEHAR,
Zapolje</t>
  </si>
  <si>
    <t>OPG JOZO SREMAC,
Koritna</t>
  </si>
  <si>
    <t>AGRO-ORE d.o.o.,
Mali Bukovec</t>
  </si>
  <si>
    <t>e) Ulaganje u opremu za obradu otpadnih voda, filtriranje zraka i rashladne sustave</t>
  </si>
  <si>
    <t>PERUTNINA PTUJ PIPO d.o.o.,
Čakovec</t>
  </si>
  <si>
    <t>IMPULSCOMMERCE d.o.o.,
Zagreb</t>
  </si>
  <si>
    <t>a) Ulaganje u opremanje postojećih klaonica, rasjekaonica, hladnjača, objekata za proizvodnju mljevenog mesa, mesnih pripravaka  i preradu mesa;</t>
  </si>
  <si>
    <t>PPK Karlovačka mesna industrija d.d.
Karlovac</t>
  </si>
  <si>
    <t>RICARDO d.o.o.
Darda</t>
  </si>
  <si>
    <t>OBRT ZA POLJOPRIVREDNU PROIZVODNJU FARMA JOZIĆ
Bukovlje</t>
  </si>
  <si>
    <t>c) Ulaganje u specijaliziranu opremu za transport gnoja;</t>
  </si>
  <si>
    <t>ŽITO d.o.o.,
Osijek</t>
  </si>
  <si>
    <t>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</si>
  <si>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Nikola Debelec,
Gornji Kraljevec</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</si>
  <si>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t>
  </si>
  <si>
    <t>Z.U.R.K. d.o.o., Rijeka</t>
  </si>
  <si>
    <t>OBRT POLJOPRIVREDNI PROIZVOĐAČ ZLATKO VINKOVIĆ,
Belica</t>
  </si>
  <si>
    <t>Osmi natječaj (M101,103)</t>
  </si>
  <si>
    <t>UKUPNO 7. NATJEČAJ (M101,103)</t>
  </si>
  <si>
    <t>a) Ulaganje u rekonstrukciju postojećih klaonica, rasjekaonica, hladnjača, objekata za proizvodnju mljevenog mesa, mesnih pripravaka i preradu mesa;
a) Ulaganje u opremanje postojećih klaonica, rasjekaonica, hladnjača, objekata za proizvodnju mljevenog mesa, mesnih pripravaka  i preradu mesa;
e) Ulaganje u opremu za obradu otpadnih voda, filtriranje zraka i rashladne sustave</t>
  </si>
  <si>
    <t>IGO-MAT d.o.o.,
Samobor</t>
  </si>
  <si>
    <t>JERKOVIĆ d.o.o.,
Krnjak</t>
  </si>
  <si>
    <t>KERASAN d.o.o.,
Gornji Skrad</t>
  </si>
  <si>
    <t>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t>
  </si>
  <si>
    <t>HERBEA d.o.o.,
Špišić Bukovica</t>
  </si>
  <si>
    <t>KRAUTHAKER d.o.o.,
Kutjevo</t>
  </si>
  <si>
    <t>PA-VITA d.o.o.,
Sesvete</t>
  </si>
  <si>
    <t>c) Ulaganje u novo podizanje i/ili restrukturiranje i zamjenu postojećih nasada voća i stolnog grožđa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</si>
  <si>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SAVA PARK d.o.o.,
Zagreb</t>
  </si>
  <si>
    <t xml:space="preserve">b) Ulaganje u izgradnju i/ili rekonstrukciju objekata za skladištenje voća i povrća;
b) Ulaganje u specijaliziranu opremu za berbu, sortiranje i pakiranje voća i povrća uključujući stolno grožđe;
c) Ulaganje u opremanje objekata za skladištenje voća i povrća;
d) Ulaganje u sustav  za zaštitu od tuče na farmi (uključujući računalnu opremu) za voćnjake i stolno grožđe; </t>
  </si>
  <si>
    <t>PEKARA POKUPIĆ VL. ZDRAVKO POKUPIĆ,
Vukosavljevica</t>
  </si>
  <si>
    <t>Ugovorene strane suglasne su da se na osnovi korisnikova Zahtjeva za odobrenje promjena i dokumenata u prilogu, Ugovor iz članka 1. ovog Aneksa promijeni na način da se u članku 8. stavak 1. točka 14. datum "15. lipnja 2013." zamjenjuje datumom "15. rujna 2013."
Ugovorene strane suglasne su da se na osnovi korisnikova Zahtjeva za odobrenje promjena i dokumenata u prilogu, Ugovor iz članka 1. stavak  1 ovog Aneksa promijeni na način da se člank 8. stavak 1. točka 14. Ugovora mijenja i sada glasi:"da će predati Zahtjev za isplatu i ostalu potrebnu prateću dokumentaciju u dva primjerka (original i presliku) kao što je navedeno u Prilogu 3 ovog Ugovora do 15. prosinca 2013".</t>
  </si>
  <si>
    <t>OPG FRANE IVKOVIĆ,
Zagreb</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</si>
  <si>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</si>
  <si>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STIPO VELIKANOVIĆ,
Trnjani</t>
  </si>
  <si>
    <t>c) Ulaganje u novo podizanje i/ili restrukturiranje i zamjenu postojećih nasada voća i stolnog grožđa 
d) ulaganja u restrukturiranje i zamjenu postojećih nasada vinskih kultivara grožđa i maslina;</t>
  </si>
  <si>
    <t>OPG MATO PIPUNIĆ,
Kopačevo</t>
  </si>
  <si>
    <t>b) Ulaganje u specijaliziranu opremu za berbu, sortiranje i pakiranje voća i povrća uključujući stolno grožđe;
c) Ulaganje u opremanje objekata za skladištenje voća i povrća;</t>
  </si>
  <si>
    <t>TRGOVINA I POLJOPRIVREDNA PROIZVODNJA "VARGEK", DRAGUTIN VARGEK,
Domašinec</t>
  </si>
  <si>
    <t>KANAAN d.o.o.
Donji Miholjac</t>
  </si>
  <si>
    <t>VRTOVI VOĆA d.o.o.,
Zagreb</t>
  </si>
  <si>
    <t>ARBUSTA SOL d.o.o., Zagreb</t>
  </si>
  <si>
    <t>INVENTIVNA RJEŠENJA d.o.o.,
Velika Gorica</t>
  </si>
  <si>
    <t>a) Ulaganje u opremanje objekata za preradu ribe, rakova, mekušaca i ostalih vodenih beskralježnjaka uključujući opremu za hlađenje, rezanje, sušenje, dimljenje, pakiranje proizvoda i zbrinjavanje nusproizvoda , uključujući i softver (ili računalnu opremu);</t>
  </si>
  <si>
    <t>SARDINA d.o.o.,
Postira</t>
  </si>
  <si>
    <t>JASENSKA d.o.o., Opuzen</t>
  </si>
  <si>
    <t xml:space="preserve">KOVAČIĆ GOSPODARSTVO,
Belica
</t>
  </si>
  <si>
    <t>NATURA INVEST d.o.o.,
Krnjak</t>
  </si>
  <si>
    <t>ADRIATIC COR INVEST d.o.o.,
Vojnić</t>
  </si>
  <si>
    <t>HELLEA d.o.o.,
Zagreb</t>
  </si>
  <si>
    <t>JAGODAR HB d.o.o.,
Donja Lomnica</t>
  </si>
  <si>
    <t>PROZORJE-VOĆE d.o.o,
Zagreb</t>
  </si>
  <si>
    <t>Sedmi natječaj (M101,103)</t>
  </si>
  <si>
    <t>UKUPNO 6. NATJEČAJ (M101,103)</t>
  </si>
  <si>
    <t>DUGA STAKLENICI d.o.o., Zagreb</t>
  </si>
  <si>
    <t>PISINIUM d.o.o., Pazin</t>
  </si>
  <si>
    <t>FRUCTUS STAKLENICI d.o.o., Zagreb</t>
  </si>
  <si>
    <t>ZORKOVAC d.o.o., 
Zagreb</t>
  </si>
  <si>
    <t>a) Ulaganje u izgradnju i/ili u rekonstrukciju  objekata za držanje muznih krava i/ili mliječnih ovaca i/ili mliječnih koza unutar prostora farme;
b) Ulaganje u izgradnju i/ili u rekonstrukciju skladišnih kapaciteta  za stajski gnoj;
a) Ulaganje u opremanje objekata za  držanje muznih krava i/ili mliječnih ovaca i /ili mliječnih koza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tankova za gnoj;</t>
  </si>
  <si>
    <t>OPG Franjo Stojanović, Babina Greda</t>
  </si>
  <si>
    <t>TREŠNJA d.o.o.,
Zemunik</t>
  </si>
  <si>
    <t>b) Ulaganje u specijaliziranu opremu za berbu, sortiranje i pakiranje voća i povrća uključujući stolno grožđe;
d) Ulaganje u sustav  za zaštitu od tuče na farmi (uključujući računalnu opremu) za voćnjake i stolno grožđe;</t>
  </si>
  <si>
    <t>OPG Antun Rukavina, Bjelovar</t>
  </si>
  <si>
    <t>c) Ulaganje u novo podizanje i/ili restrukturiranje i zamjenu postojećih nasada voća i stolnog grožđa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</si>
  <si>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Poljoprivredna zadruga Dubrava, Raštane Donje</t>
  </si>
  <si>
    <t xml:space="preserve">b) Ulaganje u izgradnju i/ili u rekonstrukciju skladišnih kapaciteta za stajski gnoj;
c) Ulaganje u specijaliziranu opremu za transport gnoja;
</t>
  </si>
  <si>
    <t>STOČARSTVO-RATARSTVO d.o.o., Slatina</t>
  </si>
  <si>
    <t xml:space="preserve">a) Ulaganje u izgradnju i/ili rekonstrukciju objekata za preradu ribe, rakova,mekušaca i ostalih vodenih beskralježnjaka;
c) Ulaganje u opremu za obradu otpadnih voda, filtriranje zraka i rashladne sustave
</t>
  </si>
  <si>
    <t>Irida d.o.o., Daruvar</t>
  </si>
  <si>
    <t>a) Ulaganje u izgradnju i/ili rekonstrukciju objekata za preradu ribe, rakova,mekušaca i ostalih vodenih beskralježnjaka;</t>
  </si>
  <si>
    <t>S.I.C. d.o.o., 
Vabriga</t>
  </si>
  <si>
    <t>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t>
  </si>
  <si>
    <t>BARANJSKI VOĆNJACI d.o.o.,
Kneževi Vinogradi</t>
  </si>
  <si>
    <t xml:space="preserve">a) Ulaganje u rekonstrukciju postojećih objekata za poslovanje s mlijekom;
a) Ulaganje u opremanje postojećih objekata za poslovanje s mlijekom;
f) Ulaganje u opremu za obradu otpadnih voda, filtriranje zraka i rashladne sustave </t>
  </si>
  <si>
    <t>Agrolaguna d.d., Poreč</t>
  </si>
  <si>
    <t>a) Ulaganje u izgradnju i/ili u rekonstrukciju objekata za držanje peradi ( tov pilića i uzgoj  nesilica teških linija) unutar prostora farme;
a) Ulaganje u opremanje objekata za držanje peradi, uključujući opremu za sprječavanje širenja ptičjih bolesti unutar prostora farme;
b) Ulaganje u posebnu opremu za rukovanje i korištenje stajskog  gnoja poput tankova za gnoj;</t>
  </si>
  <si>
    <t>Klemen obrt za proizvodnj i trgovinu, Đakovo</t>
  </si>
  <si>
    <t>Dosa obrt u poljoprivredi, Đakovo</t>
  </si>
  <si>
    <t>c) Ulaganje u novo podizanje i/ili restrukturiranje i zamjenu postojećih nasada voća i stolnog grožđa;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</si>
  <si>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DOMAGOJ CESTAR,
Mrzović</t>
  </si>
  <si>
    <t>Abundan d.o.o., Velika Ludina</t>
  </si>
  <si>
    <t>PRO EKO d.o.o.,
Bukovica</t>
  </si>
  <si>
    <t>DAMIR REČIĆ-POLJOPRIVREDNO GOSPODARSTVO REČIĆ,
Oprisavci</t>
  </si>
  <si>
    <t>c) Ulaganje u izgradnju i/ili rekonstrukciju centara (sabirališta) za sakupljanje otpada i nusproizvoda životinjskog podrijetla;
d) Ulaganje u opremanje centara (sabirališta) za sakupljanje otpada i nusproizvoda životinjskog podrijetla;</t>
  </si>
  <si>
    <t>AGROPROTEINKA d.d.,
Sesvetski Kraljevec</t>
  </si>
  <si>
    <t>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</si>
  <si>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RAŠELJKE d.o.o.,
Novska</t>
  </si>
  <si>
    <t>Dalmaconsult d.o.o., Omiš</t>
  </si>
  <si>
    <t xml:space="preserve">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
</t>
  </si>
  <si>
    <t>Pik Vinkovci d.d., Vinkovci</t>
  </si>
  <si>
    <t>a) Ulaganje u opremanje objekata za preradu voća,povrća, maslina (isključujući maslinovo ulje), aromatičnog, začinskog i ljekovitog bilja i gljiva</t>
  </si>
  <si>
    <t>PPO Lješnjak d.o.o.
Orahovica</t>
  </si>
  <si>
    <t>d) Ulaganje u sustav  za zaštitu od tuče na farmi (uključujući računalnu opremu) za voćnjake i stolno grožđe;</t>
  </si>
  <si>
    <t>PRIMORAC, obrt za poljoprivredu, trgovinu i usluge, vl. Vinko Primorac, Vođinci</t>
  </si>
  <si>
    <t>Višnja Panonia d.o.o., Donji Miholjac</t>
  </si>
  <si>
    <t>b) Ulaganje u izgradnju i/ili u rekonstrukciju skladišnih kapaciteta za stajski gnoj;
c) Ulaganje u specijaliziranu opremu za transport gnoja;</t>
  </si>
  <si>
    <t xml:space="preserve">TVORNICA STOČNE HRANE d.d., Čakovec </t>
  </si>
  <si>
    <t xml:space="preserve">d) ulaganja u restrukturiranje i zamjenu postojećih nasada vinskih kultivara grožđa i maslina;
e) ulaganje u opremanje sustava za navodnjavanje na otvorenom za trajne nasade i površine pod povrćem, koristeći podzemne (izvori i bunari) i površinske vode (rijeke, jezera i akumulacije); izgradnja sustava, uključujući pumpe, cijevi, ventile i raspršivače; izgradnja bunara; </t>
  </si>
  <si>
    <t>VINOGRADI VOLAREVIĆ d.o.o.,  Vid</t>
  </si>
  <si>
    <t>e) Ulaganje u specijaliziranu opremu za transport gnoja;</t>
  </si>
  <si>
    <t>OPG BOŽIDAR GLAVAŠ ,
Bizovac</t>
  </si>
  <si>
    <t>OPG Šarkezi Tihomir, Šodolovci</t>
  </si>
  <si>
    <t>Šesti natječaj (M101,103)</t>
  </si>
  <si>
    <t>UKUPNO 5. NATJEČAJ (M101,103)</t>
  </si>
  <si>
    <t>a) Ulaganje u izgradnju i/ili u rekonstrukciju objekata za držanje goveda i krava dojilja  unutar prostora farme;
b) Ulaganje u izgradnju i/ili u rekonstrukciju skladišnih kapaciteta za stajski gnoj;
a) Ulaganje u opremanje objekata za držanje  goveda i krava dojilja unutar prostora farme;</t>
  </si>
  <si>
    <t>"Poljo-Davor" d.o.o., Davor</t>
  </si>
  <si>
    <t>b) Ulaganje u izgradnju klaonica, rasjekaonica, hladnjača, objekata za proizvodnju mljevenog mesa, mesnih pripravaka  i preradu mesa;
a) Ulaganje u opremanje postojećih klaonica, rasjekaonica, hladnjača, objekata za proizvodnju mljevenog mesa, mesnih pripravaka  i preradu mesa;</t>
  </si>
  <si>
    <t>Puntica d.o.o.,
Vinjerac</t>
  </si>
  <si>
    <t>a) Ulaganje u izgradnju i/ili u rekonstrukciju objekata za skladištenje i sušenje žitarica i uljarica
b) Ulaganje u opremanje objekata za skladištenje i sušenje žitarica i uljarica</t>
  </si>
  <si>
    <t>OPG Stjepan Kušec, Gornja Rijeka</t>
  </si>
  <si>
    <t>KABEL SERVIS 1 d.o.o.,
Vojnić</t>
  </si>
  <si>
    <t>a) Ulaganje u izgradnju i/ili rekonstrukciju staklenika/plastenika za proizvodnju voća i povrća;
a) Ulaganje u opremanje  staklenika/plastenika za proizvodnju voća i povrća;</t>
  </si>
  <si>
    <t>OPG Cafuk Tomica, Vidovec</t>
  </si>
  <si>
    <t>EKO INVEST d.o.o.,
Vojnić</t>
  </si>
  <si>
    <t>Obrt za proizvodnju i preradu gljiva i trgovinu "Andričić", Bjelovar</t>
  </si>
  <si>
    <t>Poljoprivredni obrt ZORA,
Sveti Đurađ</t>
  </si>
  <si>
    <t xml:space="preserve">a) Ulaganje u izgradnju i/ili u rekonstrukciju objekata za držanje svinja unutar prostora farme;
a) Ulaganje u opremanje objekata za držanje svinja unutar prostora farme; </t>
  </si>
  <si>
    <t>OPG Ivica Stančin, Luka Ludbreška</t>
  </si>
  <si>
    <t xml:space="preserve">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farmi (uključujući računalnu opremu) za voćnjake i stolno grožđe;
 </t>
  </si>
  <si>
    <t>Obiteljski obrt poljoprivredno gospodarstvo "MLAĐAN", Dubrava</t>
  </si>
  <si>
    <t>b) Ulaganje u izgradnju klaonica, rasjekaonica, hladnjača, objekata za proizvodnju mljevenog mesa, mesnih pripravaka  i preradu mesa;
b) Ulaganje u opremanje klaonica, rasjekaonica, hladnjača, objekata za proizvodnju mljevenog mesa, mesnih pripravaka  i preradu mesa;</t>
  </si>
  <si>
    <t>PUREX d.o.o.,
Hrvace</t>
  </si>
  <si>
    <t>b) Ulaganje u izgradnju i/ili rekonstrukciju objekata za skladištenje voća i povrća;
b) Ulaganje u specijaliziranu opremu za berbu, sortiranje i pakiranje voća i povrća uključujući stolno grožđe;
c) Ulaganje u opremanje objekata za skladištenje voća i povrća;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</si>
  <si>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Marko Šarčević,
Banfi</t>
  </si>
  <si>
    <t xml:space="preserve">a) Ulaganje u izgradnju i/ili u rekonstrukciju objekata za skladištenje i sušenje žitarica i uljarica
b) Ulaganje u opremanje objekata za skladištenje i sušenje žitarica i uljarica
</t>
  </si>
  <si>
    <t>Seges d.o.o.,
Županja</t>
  </si>
  <si>
    <t>Conex Trade d.o.o., Solin</t>
  </si>
  <si>
    <t>OPG Vlahek Ljubomir ,
Hodošan</t>
  </si>
  <si>
    <t>c) Ulaganje u novo podizanje i/ili restrukturiranje i zamjenu postojećih nasada voća i stolnog grožđa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</si>
  <si>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Tihomir Perajić, Zagreb</t>
  </si>
  <si>
    <t xml:space="preserve">c) Ulaganje u novo podizanje i/ili restrukturiranje i zamjenu postojećih nasada voća i stolnog grožđa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t>
  </si>
  <si>
    <t>OPG Ivo Zelić, Petrijevci</t>
  </si>
  <si>
    <t>DESYRE d.o.o. , Vidovec</t>
  </si>
  <si>
    <t>Farma Tomašanci d.o.o.,
Semeljci</t>
  </si>
  <si>
    <t>Peti natječaj (M101,103)</t>
  </si>
  <si>
    <t>UKUPNO 4. NATJEČAJ (M101,103)</t>
  </si>
  <si>
    <t>a) Ulaganje u izgradnju i/ili u rekonstrukciju  objekata za držanje muznih krava i/ili mliječnih ovaca i/ili mliječnih koza unutar prostora farme;
a) Ulaganje u opremanje objekata za  držanje muznih krava i/ili mliječnih ovaca i /ili mliječnih koza unutar prostora farme;
e) Ulaganje u specijaliziranu opremu za transport gnoja;</t>
  </si>
  <si>
    <t>OPG Milenko Šmida;
Vrbovec</t>
  </si>
  <si>
    <t>a) Ulaganje u izgradnju i/ili u rekonstrukciju objekata za držanje svinja unutar prostora farme;
a) Ulaganje u opremanje objekata za držanje svinja unutar prostora farme; 
b) Ulaganje u posebnu opremu za rukovanje i korištenje stajskog gnoja poput tankova za gnoj;</t>
  </si>
  <si>
    <t>PanoniaPig d.o.o., 
Koprivnički Ivanec</t>
  </si>
  <si>
    <t>Marikomerc d.o.o.
Poličnik</t>
  </si>
  <si>
    <t>b) Ulaganje u izgradnju i/ili rekonstrukciju objekata za skladištenje voća i povrća;
b) Ulaganje u specijaliziranu opremu za berbu, sortiranje i pakiranje voća i povrća uključujući stolno grožđe;</t>
  </si>
  <si>
    <t>Obrt Minas Zrno 1,
vl. Zlatica Kvezić,
Ludbreg</t>
  </si>
  <si>
    <t>a) Ulaganje u izgradnju i/ili rekonstrukciju staklenika/plastenika za proizvodnju voća i povrća;
a) Ulaganje u opremanje  staklenika/plastenika za proizvodnju voća i povrća;
b) Ulaganje u specijaliziranu opremu za berbu, sortiranje i pakiranje voća i povrća uključujući stolno grožđe;</t>
  </si>
  <si>
    <t>Salaš d.o.o.;
Dinjevac</t>
  </si>
  <si>
    <t>Pescamar d.o.o.
Rovinj</t>
  </si>
  <si>
    <t>d) ulaganja u restrukturiranje i zamjenu postojećih nasada vinskih kultivara grožđa i maslina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</si>
  <si>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"Guiseppe Lupieri",
Vodnjan</t>
  </si>
  <si>
    <t>Krmiva d.o.o.; Zagreb</t>
  </si>
  <si>
    <t>Iločki podrumi d.d.;
Ilok</t>
  </si>
  <si>
    <t>Arbacommerce d.o.o.; Zadar</t>
  </si>
  <si>
    <t>c) Ulaganje u novo podizanje i/ili restrukturiranje i zamjenu postojećih nasada voća i stolnog grožđa 
b) Ulaganje u specijaliziranu opremu za berbu, sortiranje i pakiranje voća i povrća uključujući stolno grožđe;
c) Ulaganje u opremanje objekta za skladištenje voća i povrća
d) Ulaganje u sustav  za zaštitu od tuče na farmi (uključujući računalnu opremu) za voćnjake i stolno grožđe;</t>
  </si>
  <si>
    <t>Fructus d.o.o.;
Velika Ludina</t>
  </si>
  <si>
    <t>b) Ulaganje u opremanje klaonica, rasjekaonica, hladnjača, objekata za proizvodnju mljevenog mesa, mesnih pripravaka  i preradu mesa;
e) Ulaganje u opremu za obradu otpadnih voda, filtriranje zraka i rashladne sustave</t>
  </si>
  <si>
    <t>Rigeta d.o.o.
Zagreb</t>
  </si>
  <si>
    <t>OPG Borojević Dobrivoj; Dežanovec</t>
  </si>
  <si>
    <t>OPG Miroslav Kolić,
Jarmina</t>
  </si>
  <si>
    <t>OPG "Košić Milan",
Vidovec</t>
  </si>
  <si>
    <t>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</si>
  <si>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Marko Milas;
Ivanovac</t>
  </si>
  <si>
    <t>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t>
  </si>
  <si>
    <t>Stella mediteranea d.o.o.; Split</t>
  </si>
  <si>
    <t>g) Ulaganje u opremanje bioplinskih postrojenja na farmi</t>
  </si>
  <si>
    <t>FARMA MUZNIH KRAVA "MALA BRANJEVINA" D.O.O.; Osijek</t>
  </si>
  <si>
    <t>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</si>
  <si>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Mario Di Giusti,
Staro Čiče</t>
  </si>
  <si>
    <t>Hlad d.o.o. 
Slavonski Brod</t>
  </si>
  <si>
    <t>Šafram d.o.o.
Zagreb</t>
  </si>
  <si>
    <t>Glazir d.o.o.;
Rugvica</t>
  </si>
  <si>
    <t>a) Ulaganje u opremanje objekata za  držanje muznih krava i/ili mliječnih ovaca i /ili mliječnih koza unutar prostora farme;
e) Ulaganje u specijaliziranu opremu za transport gnoja;</t>
  </si>
  <si>
    <t>Obrt Vrhovec;
Luka</t>
  </si>
  <si>
    <t>Gospodarstvo "Kovačić";
Belica</t>
  </si>
  <si>
    <t>Poljoprivredni proizvođač Anđelko Kozjak;
Belica</t>
  </si>
  <si>
    <t>Poljoprivredni obrt ŠAFARIĆ,
Belica</t>
  </si>
  <si>
    <t>OPG Dejan Obadić, Belica</t>
  </si>
  <si>
    <t>OPG Damir Mesarić;
Belica</t>
  </si>
  <si>
    <t>Četvrti natječaj (M101,103)</t>
  </si>
  <si>
    <t>UKUPNO 3. NATJEČAJ (M101,103)</t>
  </si>
  <si>
    <t xml:space="preserve">a) Ulaganje u izgradnju i/ili rekonstrukciju objekata za preradu ribe, rakova i živih školjkaša;
b) Ulaganje u izgradnju i/ili rekonstrukciju otpremnih centara i/ili centara za pročišćavanje živih školjkaša; </t>
  </si>
  <si>
    <t>OLASAGASTI d.o.o.
Komiža</t>
  </si>
  <si>
    <t xml:space="preserve">a) Ulaganje u izgradnju i/ili u rekonstrukciju objekata za držanje svinja unutar prostora farme;
a) Ulaganje u opremanje objekata za držanje svinja unutar prostora za farme; </t>
  </si>
  <si>
    <t>OPG Šilhan Katica,
Garčin</t>
  </si>
  <si>
    <t>b) Ulaganje u izgradnju i/ili u rekonstrukciju skladišnih kapaciteta za stajski gnoj;
b) Ulaganje u posebnu opremu za rukovanje i korištenje stajskog gnoja poput tankova za gnoj
c) Ulaganje u specijaliziranu opremu za transport gnoja;</t>
  </si>
  <si>
    <t>Bik d.o.o.
Čazma</t>
  </si>
  <si>
    <t>a) Ulaganje u izgradnju i/ili u rekonstrukciju objekata za držanje kokoši nesilica;
b) Ulaganje u izgradnju i/ili u rekonstrukciju skladišnih kapaciteta za stajski gnoj;
a) Ulaganje u opremanje objekata za držanje kokoši nesilica, uključujući opremu za sprečavanje širenja ptičjih bolesti;
b) Ulaganje u posebnu opremu za rukovanje i korištenje stajskog gnoja poput tankova za gnoj;
c) Ulaganje u specijaliziranu opremu za transport gnoja;</t>
  </si>
  <si>
    <t>LUNETA d.o.o. 
Ludbreg</t>
  </si>
  <si>
    <t>a) Ulaganje u izgradnju i/ili rekonstrukciju objekata za preradu ribe, rakova i živih školjkaša;
a) Ulaganje u opremanje objekata za preradu ribe, rakova i živih školjkaša uključujući opremu za hlađenje, rezanje, sušenje, dimljenje, pakiranje proizvoda i zbrinjavanje nusproizvoda životinjskog podrijetla koji nisu za prehranu ljudi, uključujući i softver;</t>
  </si>
  <si>
    <t>Ribarska zadruga "OMEGA 3";
Kali</t>
  </si>
  <si>
    <t>a) Ulaganje u izgradnju i/ili u rekonstrukciju objekata za držanje kokoši nesilica;
b) Ulaganje u izgradnju i/ili u rekonstrukciju skladišnih kapaciteta za stajski gnoj;
a) Ulaganje u opremanje objekata za držanje kokoši nesilica, uključujući opremu za sprečavanje širenja ptičjih bolesti;
c) Ulaganje u specijaliziranu opremu za transport gnoja;</t>
  </si>
  <si>
    <t>GARO d.o.o.;
Stobreč</t>
  </si>
  <si>
    <t>a) Ulaganje u izgradnju i/ili u rekonstrukciju objekata za držanje kokoši nesilica;
b) Ulaganje u izgradnju i/ili u rekonstrukciju skladišnih kapaciteta za stajski gnoj;
a) Ulaganje u opremanje objekata za držanje kokoši nesilica, uključujući opremu za sprečavanje širenja ptičjih bolesti;</t>
  </si>
  <si>
    <t xml:space="preserve">Peradarska farma "Derifaj"; Bjelovar </t>
  </si>
  <si>
    <t>b) Ulaganje u izgradnju i/ili rekonstrukciju objekata za skladištenje voća i povrća;
a) Ulaganje u specijaliziranu opremu za berbu, sortiranje i pakiranje voća i povrća uključujući stolno grožđe;
b) Ulaganje u opremanje objekata za skladištenje voća i povrća</t>
  </si>
  <si>
    <t>POLJOPRIVREDNA ZADRUGA BRANITELJA ZLATNI VRTOVI- Virovitica</t>
  </si>
  <si>
    <t>b) Ulaganje u opremanje objekata za skladištenje voća i povrća;
c) Ulaganje u sustav  za zaštitu od tuče na farmi (uključujući računalnu opremu) za voćnjake i stolno grožđe;</t>
  </si>
  <si>
    <t>"KRAPINA" Poljoprivredna zadruga Krapina</t>
  </si>
  <si>
    <t>a) Ulaganje u izgradnju i/ili u rekonstrukciju objekata za držanje peradi unutar prostora farme;
b) Ulaganje u izgradnju i/ili u rekonstrukciju skladišnih kapaciteta za stajski gnoj;
a) Ulaganje u opremanje objekata za držanje peradi, uključujući opremu za sprječavanje širenja ptičjih bolesti unutar prostora farme;</t>
  </si>
  <si>
    <t>OPG Davor Kraljić;
Sveti Đurđ</t>
  </si>
  <si>
    <t>MIAGRO d.o.o.
Našička Breznica</t>
  </si>
  <si>
    <t>a) Ulaganje u izgradnju i/ili u rekonstrukciju  objekata za držanje muznih krava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tankova za gnoj;</t>
  </si>
  <si>
    <t>OPG Igor Boštik;
Ivanovo Selo</t>
  </si>
  <si>
    <t>BOLFAN VINSKI VRH d.o.o. 
Hraščina</t>
  </si>
  <si>
    <t>PTO Đurkić;
Slakovci</t>
  </si>
  <si>
    <t>a) Ulaganje u specijaliziranu opremu za berbu, sortiranje i pakiranje voća i povrća uključujući stolno grožđe;</t>
  </si>
  <si>
    <t>KANAAN d.o.o.
Miholjački Poreč</t>
  </si>
  <si>
    <t>Treći natječaj (M101,103)</t>
  </si>
  <si>
    <t>UKUPNO 2. NATJEČAJ (M101,103)</t>
  </si>
  <si>
    <t>b) Ulaganje u izgradnju objekata za poslovanje s mlijekom;
b) Ulaganje u opremanje objekata za poslovanje s mlijekom;
d) Ulaganje u specijalna vozila za prijevoz sirovog mlijeka;</t>
  </si>
  <si>
    <t>HAMER d.o.o. Čakovec</t>
  </si>
  <si>
    <t>a) Ulaganje u izgradnju i/ili u rekonstrukciju  objekata za držanje muznih krava unutar prostora farme;
b) Ulaganje u izgradnju i/ili u rekonstrukciju skladišnih kapaciteta  za stajski gnoj;
a) Ulaganje u opremanje objekata za  držanje muznih krava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tankova za gnoj;</t>
  </si>
  <si>
    <t xml:space="preserve">OPG BRAČUN BRANKO; Nova Bukovica </t>
  </si>
  <si>
    <t>a) Ulaganje u rekonstrukciju postojećih klaonica;
a) Ulaganje u opremanje postojećih klaonica;</t>
  </si>
  <si>
    <t>PALEKA, Mesarsko-trgovački obrt; Zemunik donji</t>
  </si>
  <si>
    <t>b) Ulaganje u izgradnju i/ili u rekonstrukciju skladišnih kapaciteta za stajski gnoj;
a) Ulaganje u opremanje objekata za držanje kokoši nesilica, uključujući opremu za sprečavanje širenja ptičjih bolesti;</t>
  </si>
  <si>
    <t>Proizvodnja konzumnih jaja i trgovina "MALTARIĆ"</t>
  </si>
  <si>
    <t>KOZLOVIĆ OBRT ZA VINOGRADARSTVO, PROIZVODNJU VINA I DESTIL. ALKOHOLNIH PIĆA
Buje</t>
  </si>
  <si>
    <t>MAKLER d.o.o.; Darda</t>
  </si>
  <si>
    <t>d) Ulaganje u posebnu opremu za rukovanje i korištenje  stajskog gnoja poput tankova za gnoj;
e) Ulaganje u specijaliziranu opremu za transport gnoja;</t>
  </si>
  <si>
    <t>FARMA TOMAŠANCI d.o.o. ; Semeljci</t>
  </si>
  <si>
    <t>a) Ulaganje u specijaliziranu opremu za berbu, sortiranje i pakiranje voća i povrća uključujući stolno grožđe;
b) Ulaganje u opremanje objekata za skladištenje voća i povrća;</t>
  </si>
  <si>
    <t xml:space="preserve">OPG DODLEK FRANJO;
Belica </t>
  </si>
  <si>
    <t>Drugi natječaj (M101,103)</t>
  </si>
  <si>
    <t>UKUPNO 1. NATJEČAJ (M101,103)</t>
  </si>
  <si>
    <t xml:space="preserve">a) Ulaganje u izgradnju i/ili u rekonstrukciju objekata za držanje svinja unutar prostora farme;
b) Ulaganje u izgradnju i/ili u rekonstrukciju skladišnih kapaciteta za stajski gnoj;
a) Ulaganje u opremanje objekata za držanje svinja unutar prostora za farme; </t>
  </si>
  <si>
    <t>M.I. AGRO d.o.o.
Velika Kopanica</t>
  </si>
  <si>
    <t>a) Ulaganje u opremanje objekata za držanje kokoši nesilica, uključujući opremu za sprečavanje širenja ptičjih bolesti;
b) Ulaganje u posebnu opremu za rukovanje i korištenje stajskog gnoja poput tankova za gnoj;
c) Ulaganje u specijaliziranu opremu za transport gnoja;</t>
  </si>
  <si>
    <t>GALA D.O.O.; Bjelovar</t>
  </si>
  <si>
    <t>b) Ulaganje u izgradnju i/ili rekonstrukciju objekata za skladištenje voća i povrća;
a) Ulaganje u specijaliziranu opremu za berbu, sortiranje i pakiranje voća i povrća uključujući stolno grožđe;</t>
  </si>
  <si>
    <t>BIOS D.O.O.; Varaždin</t>
  </si>
  <si>
    <t>a) Ulaganje u izgradnju i/ili u rekonstrukciju objekata za držanje kokoši nesilica;
a) Ulaganje u opremanje objekata za držanje kokoši nesilica, uključujući opremu za sprečavanje širenja ptičjih bolesti;</t>
  </si>
  <si>
    <t>SAMITA- KOMERC d.o.o. ; Koprivnica</t>
  </si>
  <si>
    <t xml:space="preserve"> ZAJEDNIČKI UGOSTITELJSKI OBRT I PROIZVODNJA BAKALARA "MILENA";Višnjan</t>
  </si>
  <si>
    <t>a) Ulaganje u izgradnju i/ili u rekonstrukciju  objekata za držanje muznih krava unutar prostora farme;
a) Ulaganje u opremanje objekata za  držanje muznih krava unutar prostora farme;
b) Ulaganje u opremanje objekata za proizvodnju mlijeka poput strojeva za mužnju unutar prostora farme;
c) Ulaganje u postrojenja za hlađenje i skladištenje mlijeka unutar prostora farme;
e) Ulaganje u specijaliziranu opremu za transport gnoja;</t>
  </si>
  <si>
    <t>OPG MARČETA BRANKO; Špišić Bukovica</t>
  </si>
  <si>
    <t>a) Ulaganje u izgradnju i/ili u rekonstrukciju objekata za držanje peradi unutar prostora farme;
b) Ulaganje u izgradnju i/ili u rekonstrukciju skladišnih kapaciteta za stajski gnoj;
a) Ulaganje u opremanje objekata za držanje peradi, uključujući opremu za sprječavanje širenja ptičjih bolesti unutar prostora farme;
b) Ulaganje u posebnu opremu za rukovanje i korištenje stajskog  gnoja poput tankova za gnoj;
c) Ulaganje u specijaliziranu opremu za transport gnoja;</t>
  </si>
  <si>
    <t>OPG MLADEN KARAVIDOVIĆ; Gundinci</t>
  </si>
  <si>
    <t>OPG MARIJAN KADIĆ; Gundinci</t>
  </si>
  <si>
    <t>a) Ulaganje u specijaliziranu opremu za berbu, sortiranje i pakiranje voća i povrća uključujući stolno grožđe;
c) Ulaganje u sustav  za zaštitu od tuče na farmi (uključujući računalnu opremu) za voćnjake i stolno grožđe;</t>
  </si>
  <si>
    <t>VOĆNJAK d.o.o., Ivankovo</t>
  </si>
  <si>
    <t>a) Ulaganje u opremanje postojećih objekata za poslovanje s mlijekom;</t>
  </si>
  <si>
    <t>ZDENKA-MLIJEČNI PROIZVODI d.o.o.
Veliki Zdenci</t>
  </si>
  <si>
    <t>Poljoprivredni obrt BOKUN, Vuka</t>
  </si>
  <si>
    <t>DESYRE d.o.o., Vidovec</t>
  </si>
  <si>
    <t>Farma muznih krava "MALA BRANJEVINA" D.O.O.; Osijek</t>
  </si>
  <si>
    <t>Prvi natječaj (M101,103)</t>
  </si>
  <si>
    <t>UDIO FINANCIRANJA ZAJEDNICE (HRK)</t>
  </si>
  <si>
    <t xml:space="preserve"> UKUPNI IZNOS POTPORE (HRK)</t>
  </si>
  <si>
    <t>UKUPNI IZNOS ULAGANJA (HRK)</t>
  </si>
  <si>
    <t>TIP ULAGANJA/IME PROJEKTA</t>
  </si>
  <si>
    <t xml:space="preserve">PRIORITET I MJERA </t>
  </si>
  <si>
    <t>IME I PREZIME KORISNIKA</t>
  </si>
  <si>
    <t>Red.br.</t>
  </si>
  <si>
    <t>Pregled korisnika IPARD programa (završeni projekti - isplaćena sredstva)</t>
  </si>
  <si>
    <t>Zagreb, 01.03.2016.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</si>
</sst>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000"/>
  </numFmts>
  <fonts count="10" x14ac:knownFonts="1">
    <font>
      <sz val="11"/>
      <color theme="1"/>
      <name val="Calibri"/>
      <family val="2"/>
      <charset val="238"/>
      <scheme val="minor"/>
    </font>
    <font>
      <sz val="12"/>
      <color rgb="FFFF0000"/>
      <name val="Arial"/>
      <family val="2"/>
      <charset val="238"/>
    </font>
    <font>
      <sz val="10"/>
      <color rgb="FFFF0000"/>
      <name val="Arial"/>
      <family val="2"/>
      <charset val="238"/>
    </font>
    <font>
      <sz val="12"/>
      <name val="Arial"/>
      <family val="2"/>
      <charset val="238"/>
    </font>
    <font>
      <b/>
      <sz val="12"/>
      <name val="Times New Roman"/>
      <family val="1"/>
      <charset val="238"/>
    </font>
    <font>
      <sz val="12"/>
      <name val="Times New Roman"/>
      <family val="1"/>
      <charset val="238"/>
    </font>
    <font>
      <b/>
      <i/>
      <sz val="12"/>
      <name val="Times New Roman"/>
      <family val="1"/>
      <charset val="238"/>
    </font>
    <font>
      <sz val="10"/>
      <name val="Times New Roman"/>
      <family val="1"/>
      <charset val="238"/>
    </font>
    <font>
      <sz val="10"/>
      <color indexed="8"/>
      <name val="Times New Roman"/>
      <family val="1"/>
      <charset val="238"/>
    </font>
    <font>
      <b/>
      <i/>
      <sz val="16"/>
      <color theme="1"/>
      <name val="Calibri"/>
      <family val="2"/>
      <charset val="238"/>
      <scheme val="minor"/>
    </font>
  </fonts>
  <fills count="10">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theme="9" tint="0.39997558519241921"/>
        <bgColor indexed="64"/>
      </patternFill>
    </fill>
    <fill>
      <patternFill patternType="solid">
        <fgColor indexed="47"/>
        <bgColor indexed="64"/>
      </patternFill>
    </fill>
    <fill>
      <patternFill patternType="solid">
        <fgColor indexed="41"/>
        <bgColor indexed="64"/>
      </patternFill>
    </fill>
    <fill>
      <patternFill patternType="solid">
        <fgColor rgb="FFCCFFFF"/>
        <bgColor indexed="64"/>
      </patternFill>
    </fill>
    <fill>
      <patternFill patternType="solid">
        <fgColor indexed="9"/>
        <bgColor indexed="64"/>
      </patternFill>
    </fill>
    <fill>
      <patternFill patternType="solid">
        <fgColor indexed="55"/>
        <bgColor indexed="64"/>
      </patternFill>
    </fill>
  </fills>
  <borders count="51">
    <border>
      <left/>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257">
    <xf numFmtId="0" fontId="0" fillId="0" borderId="0" xfId="0"/>
    <xf numFmtId="0" fontId="0" fillId="0" borderId="0" xfId="0" applyAlignment="1">
      <alignment vertical="center"/>
    </xf>
    <xf numFmtId="0" fontId="0" fillId="2" borderId="0" xfId="0" applyFill="1" applyAlignment="1">
      <alignment vertical="center"/>
    </xf>
    <xf numFmtId="0" fontId="0" fillId="0" borderId="0" xfId="0" applyAlignment="1">
      <alignment horizontal="right" vertical="center"/>
    </xf>
    <xf numFmtId="0" fontId="0" fillId="0" borderId="0" xfId="0" applyAlignment="1">
      <alignment horizontal="left" vertical="center"/>
    </xf>
    <xf numFmtId="4" fontId="0" fillId="0" borderId="0" xfId="0" applyNumberFormat="1" applyAlignment="1">
      <alignment horizontal="right" vertical="center"/>
    </xf>
    <xf numFmtId="4" fontId="1" fillId="0" borderId="0" xfId="0" applyNumberFormat="1" applyFont="1" applyAlignment="1">
      <alignment vertical="center"/>
    </xf>
    <xf numFmtId="1" fontId="2" fillId="0" borderId="0" xfId="0" applyNumberFormat="1" applyFont="1" applyAlignment="1">
      <alignment vertical="center"/>
    </xf>
    <xf numFmtId="4" fontId="0" fillId="0" borderId="0" xfId="0" applyNumberFormat="1" applyAlignment="1">
      <alignment vertical="center"/>
    </xf>
    <xf numFmtId="4" fontId="3" fillId="0" borderId="0" xfId="0" applyNumberFormat="1" applyFont="1" applyAlignment="1">
      <alignment vertical="center"/>
    </xf>
    <xf numFmtId="1" fontId="3" fillId="0" borderId="0" xfId="0" applyNumberFormat="1" applyFont="1" applyAlignment="1">
      <alignment vertical="center"/>
    </xf>
    <xf numFmtId="4" fontId="4" fillId="3" borderId="1" xfId="0" applyNumberFormat="1" applyFont="1" applyFill="1" applyBorder="1" applyAlignment="1">
      <alignment horizontal="right" vertical="center" wrapText="1"/>
    </xf>
    <xf numFmtId="4" fontId="4" fillId="3" borderId="2" xfId="0" applyNumberFormat="1" applyFont="1" applyFill="1" applyBorder="1" applyAlignment="1">
      <alignment horizontal="right" vertical="center" wrapText="1"/>
    </xf>
    <xf numFmtId="0" fontId="4"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4" fontId="4" fillId="4" borderId="5" xfId="0" applyNumberFormat="1" applyFont="1" applyFill="1" applyBorder="1" applyAlignment="1">
      <alignment horizontal="right" vertical="center" wrapText="1"/>
    </xf>
    <xf numFmtId="4" fontId="4" fillId="5" borderId="6" xfId="0" applyNumberFormat="1" applyFont="1" applyFill="1" applyBorder="1" applyAlignment="1">
      <alignment horizontal="right" vertical="center" wrapText="1"/>
    </xf>
    <xf numFmtId="0" fontId="4" fillId="5" borderId="6" xfId="0" applyFont="1" applyFill="1" applyBorder="1" applyAlignment="1">
      <alignment horizontal="left" vertical="center" wrapText="1"/>
    </xf>
    <xf numFmtId="0" fontId="4" fillId="5"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4" xfId="0" applyFont="1" applyFill="1" applyBorder="1" applyAlignment="1">
      <alignment horizontal="center" vertical="center" wrapText="1"/>
    </xf>
    <xf numFmtId="4" fontId="5" fillId="2" borderId="7" xfId="0" applyNumberFormat="1" applyFont="1" applyFill="1" applyBorder="1" applyAlignment="1">
      <alignment vertical="center" wrapText="1"/>
    </xf>
    <xf numFmtId="4" fontId="5" fillId="2" borderId="8" xfId="0" applyNumberFormat="1" applyFont="1" applyFill="1" applyBorder="1" applyAlignment="1">
      <alignment vertical="center" wrapText="1"/>
    </xf>
    <xf numFmtId="2" fontId="6" fillId="2" borderId="8" xfId="0" applyNumberFormat="1" applyFont="1" applyFill="1" applyBorder="1" applyAlignment="1">
      <alignment vertical="center" wrapText="1"/>
    </xf>
    <xf numFmtId="0" fontId="5" fillId="2" borderId="8" xfId="0" applyNumberFormat="1" applyFont="1" applyFill="1" applyBorder="1" applyAlignment="1">
      <alignment horizontal="center" vertical="center" wrapText="1"/>
    </xf>
    <xf numFmtId="2" fontId="5" fillId="2" borderId="8" xfId="0" applyNumberFormat="1" applyFont="1" applyFill="1" applyBorder="1" applyAlignment="1">
      <alignment horizontal="left" vertical="center" wrapText="1"/>
    </xf>
    <xf numFmtId="0" fontId="5" fillId="0" borderId="9" xfId="0" applyFont="1" applyFill="1" applyBorder="1" applyAlignment="1">
      <alignment horizontal="center" vertical="center" wrapText="1"/>
    </xf>
    <xf numFmtId="4" fontId="5" fillId="2" borderId="10" xfId="0" applyNumberFormat="1" applyFont="1" applyFill="1" applyBorder="1" applyAlignment="1">
      <alignment vertical="center" wrapText="1"/>
    </xf>
    <xf numFmtId="4" fontId="5" fillId="2" borderId="11" xfId="0" applyNumberFormat="1" applyFont="1" applyFill="1" applyBorder="1" applyAlignment="1">
      <alignment vertical="center" wrapText="1"/>
    </xf>
    <xf numFmtId="2" fontId="6" fillId="2" borderId="11" xfId="0" applyNumberFormat="1" applyFont="1" applyFill="1" applyBorder="1" applyAlignment="1">
      <alignment vertical="center" wrapText="1"/>
    </xf>
    <xf numFmtId="0" fontId="5" fillId="2" borderId="11" xfId="0" applyNumberFormat="1" applyFont="1" applyFill="1" applyBorder="1" applyAlignment="1">
      <alignment horizontal="center" vertical="center" wrapText="1"/>
    </xf>
    <xf numFmtId="2" fontId="5" fillId="2" borderId="11" xfId="0" applyNumberFormat="1" applyFont="1" applyFill="1" applyBorder="1" applyAlignment="1">
      <alignment horizontal="left" vertical="center" wrapText="1"/>
    </xf>
    <xf numFmtId="4" fontId="5" fillId="2" borderId="10" xfId="0" applyNumberFormat="1" applyFont="1" applyFill="1" applyBorder="1" applyAlignment="1">
      <alignment vertical="center"/>
    </xf>
    <xf numFmtId="4" fontId="5" fillId="2" borderId="11" xfId="0" applyNumberFormat="1" applyFont="1" applyFill="1" applyBorder="1" applyAlignment="1">
      <alignment vertical="center"/>
    </xf>
    <xf numFmtId="0" fontId="6" fillId="6" borderId="1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2" fontId="5" fillId="2" borderId="8" xfId="0" applyNumberFormat="1" applyFont="1" applyFill="1" applyBorder="1" applyAlignment="1">
      <alignment horizontal="center" vertical="center" wrapText="1"/>
    </xf>
    <xf numFmtId="2" fontId="5" fillId="2" borderId="8" xfId="0" applyNumberFormat="1" applyFont="1" applyFill="1" applyBorder="1" applyAlignment="1">
      <alignment vertical="center" wrapText="1"/>
    </xf>
    <xf numFmtId="2" fontId="5" fillId="2" borderId="11" xfId="0" applyNumberFormat="1" applyFont="1" applyFill="1" applyBorder="1" applyAlignment="1">
      <alignment horizontal="center" vertical="center" wrapText="1"/>
    </xf>
    <xf numFmtId="2" fontId="5" fillId="2" borderId="11" xfId="0" applyNumberFormat="1" applyFont="1" applyFill="1" applyBorder="1" applyAlignment="1">
      <alignment vertical="center" wrapText="1"/>
    </xf>
    <xf numFmtId="0" fontId="6" fillId="2" borderId="11" xfId="0" applyFont="1" applyFill="1" applyBorder="1" applyAlignment="1">
      <alignment vertical="center" wrapText="1"/>
    </xf>
    <xf numFmtId="0" fontId="5" fillId="2" borderId="11" xfId="0" applyFont="1" applyFill="1" applyBorder="1" applyAlignment="1">
      <alignment horizontal="center" vertical="center" wrapText="1"/>
    </xf>
    <xf numFmtId="0" fontId="5" fillId="2" borderId="11" xfId="0" applyFont="1" applyFill="1" applyBorder="1" applyAlignment="1">
      <alignment vertical="center" wrapText="1"/>
    </xf>
    <xf numFmtId="0" fontId="6" fillId="2" borderId="8" xfId="0" applyFont="1" applyFill="1" applyBorder="1" applyAlignment="1">
      <alignment vertical="center" wrapText="1"/>
    </xf>
    <xf numFmtId="0" fontId="5" fillId="2" borderId="8" xfId="0" applyFont="1" applyFill="1" applyBorder="1" applyAlignment="1">
      <alignment horizontal="center" vertical="center" wrapText="1"/>
    </xf>
    <xf numFmtId="0" fontId="5" fillId="2" borderId="8" xfId="0" applyFont="1" applyFill="1" applyBorder="1" applyAlignment="1">
      <alignment vertical="center" wrapText="1"/>
    </xf>
    <xf numFmtId="4" fontId="5" fillId="2" borderId="17" xfId="0" applyNumberFormat="1" applyFont="1" applyFill="1" applyBorder="1" applyAlignment="1">
      <alignment vertical="center" wrapText="1"/>
    </xf>
    <xf numFmtId="4" fontId="5" fillId="2" borderId="18" xfId="0" applyNumberFormat="1" applyFont="1" applyFill="1" applyBorder="1" applyAlignment="1">
      <alignment vertical="center" wrapText="1"/>
    </xf>
    <xf numFmtId="0" fontId="6" fillId="2" borderId="18" xfId="0" applyFont="1" applyFill="1" applyBorder="1" applyAlignment="1">
      <alignment vertical="center" wrapText="1"/>
    </xf>
    <xf numFmtId="0" fontId="5" fillId="2" borderId="18" xfId="0" applyFont="1" applyFill="1" applyBorder="1" applyAlignment="1">
      <alignment horizontal="center" vertical="center" wrapText="1"/>
    </xf>
    <xf numFmtId="0" fontId="5" fillId="2" borderId="18" xfId="0" applyFont="1" applyFill="1" applyBorder="1" applyAlignment="1">
      <alignment vertical="center" wrapText="1"/>
    </xf>
    <xf numFmtId="0" fontId="6" fillId="6" borderId="19"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6" fillId="6" borderId="21" xfId="0" applyFont="1" applyFill="1" applyBorder="1" applyAlignment="1">
      <alignment horizontal="center" vertical="center" wrapText="1"/>
    </xf>
    <xf numFmtId="4" fontId="4" fillId="5" borderId="5" xfId="0" applyNumberFormat="1" applyFont="1" applyFill="1" applyBorder="1" applyAlignment="1">
      <alignment horizontal="right" vertical="center" wrapText="1"/>
    </xf>
    <xf numFmtId="4" fontId="5" fillId="0" borderId="7" xfId="0" applyNumberFormat="1" applyFont="1" applyFill="1" applyBorder="1" applyAlignment="1">
      <alignment vertical="center"/>
    </xf>
    <xf numFmtId="4" fontId="5" fillId="0" borderId="8" xfId="0" applyNumberFormat="1" applyFont="1" applyFill="1" applyBorder="1" applyAlignment="1">
      <alignment vertical="center"/>
    </xf>
    <xf numFmtId="0" fontId="5" fillId="2" borderId="22" xfId="0" applyFont="1" applyFill="1" applyBorder="1" applyAlignment="1">
      <alignment horizontal="center" vertical="center" wrapText="1"/>
    </xf>
    <xf numFmtId="0" fontId="5" fillId="0" borderId="8" xfId="0" applyFont="1" applyBorder="1" applyAlignment="1">
      <alignment horizontal="left" vertical="center" wrapText="1"/>
    </xf>
    <xf numFmtId="0" fontId="5" fillId="2" borderId="8" xfId="0" applyFont="1" applyFill="1" applyBorder="1" applyAlignment="1">
      <alignment horizontal="left" vertical="center" wrapText="1"/>
    </xf>
    <xf numFmtId="4" fontId="5" fillId="0" borderId="10" xfId="0" applyNumberFormat="1" applyFont="1" applyFill="1" applyBorder="1" applyAlignment="1">
      <alignment vertical="center"/>
    </xf>
    <xf numFmtId="4" fontId="5" fillId="0" borderId="11" xfId="0" applyNumberFormat="1" applyFont="1" applyFill="1" applyBorder="1" applyAlignment="1">
      <alignment vertical="center"/>
    </xf>
    <xf numFmtId="0" fontId="5" fillId="2" borderId="11" xfId="0" applyFont="1" applyFill="1" applyBorder="1" applyAlignment="1">
      <alignment horizontal="left" vertical="center" wrapText="1"/>
    </xf>
    <xf numFmtId="4" fontId="7" fillId="0" borderId="7" xfId="0" applyNumberFormat="1" applyFont="1" applyFill="1" applyBorder="1" applyAlignment="1">
      <alignment vertical="center"/>
    </xf>
    <xf numFmtId="4" fontId="7" fillId="0" borderId="8" xfId="0" applyNumberFormat="1" applyFont="1" applyFill="1" applyBorder="1" applyAlignment="1">
      <alignment vertical="center"/>
    </xf>
    <xf numFmtId="0" fontId="7" fillId="2" borderId="8" xfId="0" applyFont="1" applyFill="1" applyBorder="1" applyAlignment="1">
      <alignment vertical="center" wrapText="1"/>
    </xf>
    <xf numFmtId="4" fontId="5" fillId="2" borderId="23" xfId="0" applyNumberFormat="1" applyFont="1" applyFill="1" applyBorder="1" applyAlignment="1">
      <alignment vertical="center"/>
    </xf>
    <xf numFmtId="4" fontId="5" fillId="2" borderId="24" xfId="0" applyNumberFormat="1" applyFont="1" applyFill="1" applyBorder="1" applyAlignment="1">
      <alignment vertical="center"/>
    </xf>
    <xf numFmtId="0" fontId="7" fillId="2" borderId="24" xfId="0" applyFont="1" applyFill="1" applyBorder="1" applyAlignment="1">
      <alignment horizontal="left" vertical="center" wrapText="1"/>
    </xf>
    <xf numFmtId="4" fontId="5" fillId="2" borderId="10" xfId="0" applyNumberFormat="1" applyFont="1" applyFill="1" applyBorder="1" applyAlignment="1">
      <alignment horizontal="right" vertical="center" wrapText="1"/>
    </xf>
    <xf numFmtId="4" fontId="5" fillId="2" borderId="11" xfId="0" applyNumberFormat="1" applyFont="1" applyFill="1" applyBorder="1" applyAlignment="1">
      <alignment horizontal="right" vertical="center" wrapText="1"/>
    </xf>
    <xf numFmtId="2" fontId="7" fillId="2" borderId="11" xfId="0" applyNumberFormat="1" applyFont="1" applyFill="1" applyBorder="1" applyAlignment="1">
      <alignment vertical="center" wrapText="1"/>
    </xf>
    <xf numFmtId="4" fontId="5" fillId="2" borderId="7" xfId="0" applyNumberFormat="1" applyFont="1" applyFill="1" applyBorder="1" applyAlignment="1">
      <alignment horizontal="right" vertical="center" wrapText="1"/>
    </xf>
    <xf numFmtId="4" fontId="5" fillId="2" borderId="8" xfId="0" applyNumberFormat="1" applyFont="1" applyFill="1" applyBorder="1" applyAlignment="1">
      <alignment horizontal="right" vertical="center" wrapText="1"/>
    </xf>
    <xf numFmtId="2" fontId="7" fillId="2" borderId="8" xfId="0" applyNumberFormat="1" applyFont="1" applyFill="1" applyBorder="1" applyAlignment="1">
      <alignment vertical="center" wrapText="1"/>
    </xf>
    <xf numFmtId="164" fontId="0" fillId="0" borderId="0" xfId="0" applyNumberFormat="1" applyAlignment="1">
      <alignment vertical="center"/>
    </xf>
    <xf numFmtId="0" fontId="7" fillId="2" borderId="11" xfId="0" applyFont="1" applyFill="1" applyBorder="1" applyAlignment="1">
      <alignment vertical="center" wrapText="1"/>
    </xf>
    <xf numFmtId="0" fontId="7" fillId="0" borderId="11" xfId="0" applyFont="1" applyBorder="1" applyAlignment="1">
      <alignment vertical="center" wrapText="1"/>
    </xf>
    <xf numFmtId="0" fontId="5" fillId="0" borderId="11" xfId="0" applyFont="1" applyFill="1" applyBorder="1" applyAlignment="1">
      <alignment horizontal="left" vertical="center" wrapText="1"/>
    </xf>
    <xf numFmtId="0" fontId="6" fillId="6" borderId="25" xfId="0" applyFont="1" applyFill="1" applyBorder="1" applyAlignment="1">
      <alignment horizontal="center" vertical="center" wrapText="1"/>
    </xf>
    <xf numFmtId="0" fontId="6" fillId="6" borderId="26" xfId="0" applyFont="1" applyFill="1" applyBorder="1" applyAlignment="1">
      <alignment horizontal="center" vertical="center" wrapText="1"/>
    </xf>
    <xf numFmtId="0" fontId="6" fillId="6" borderId="27" xfId="0" applyFont="1" applyFill="1" applyBorder="1" applyAlignment="1">
      <alignment horizontal="center" vertical="center" wrapText="1"/>
    </xf>
    <xf numFmtId="4" fontId="4" fillId="3" borderId="5" xfId="0" applyNumberFormat="1" applyFont="1" applyFill="1" applyBorder="1" applyAlignment="1">
      <alignment horizontal="right" vertical="center" wrapText="1"/>
    </xf>
    <xf numFmtId="4" fontId="4" fillId="3" borderId="6" xfId="0" applyNumberFormat="1" applyFont="1" applyFill="1" applyBorder="1" applyAlignment="1">
      <alignment horizontal="right" vertical="center"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7" fillId="4" borderId="6" xfId="0" applyNumberFormat="1" applyFont="1" applyFill="1" applyBorder="1" applyAlignment="1">
      <alignment vertical="center" wrapText="1"/>
    </xf>
    <xf numFmtId="0" fontId="4" fillId="4" borderId="6"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4" fontId="5" fillId="2" borderId="10" xfId="0" applyNumberFormat="1" applyFont="1" applyFill="1" applyBorder="1" applyAlignment="1">
      <alignment horizontal="right" vertical="center"/>
    </xf>
    <xf numFmtId="4" fontId="5" fillId="2" borderId="11" xfId="0" applyNumberFormat="1" applyFont="1" applyFill="1" applyBorder="1" applyAlignment="1">
      <alignment horizontal="right" vertical="center"/>
    </xf>
    <xf numFmtId="0" fontId="5" fillId="2" borderId="24" xfId="0" applyFont="1" applyFill="1" applyBorder="1" applyAlignment="1">
      <alignment horizontal="left" vertical="center" wrapText="1"/>
    </xf>
    <xf numFmtId="0" fontId="5" fillId="2" borderId="9" xfId="0" applyFont="1" applyFill="1" applyBorder="1" applyAlignment="1">
      <alignment horizontal="center" vertical="center"/>
    </xf>
    <xf numFmtId="0" fontId="7" fillId="2" borderId="11" xfId="0" applyNumberFormat="1" applyFont="1" applyFill="1" applyBorder="1" applyAlignment="1">
      <alignment vertical="center" wrapText="1"/>
    </xf>
    <xf numFmtId="4" fontId="5" fillId="2" borderId="7" xfId="0" applyNumberFormat="1" applyFont="1" applyFill="1" applyBorder="1" applyAlignment="1">
      <alignment horizontal="right" vertical="center"/>
    </xf>
    <xf numFmtId="4" fontId="5" fillId="2" borderId="8" xfId="0" applyNumberFormat="1" applyFont="1" applyFill="1" applyBorder="1" applyAlignment="1">
      <alignment horizontal="right" vertical="center"/>
    </xf>
    <xf numFmtId="0" fontId="7" fillId="2" borderId="8" xfId="0" applyNumberFormat="1" applyFont="1" applyFill="1" applyBorder="1" applyAlignment="1">
      <alignment vertical="center" wrapText="1"/>
    </xf>
    <xf numFmtId="0" fontId="6" fillId="7" borderId="28"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4" fontId="4" fillId="5" borderId="1" xfId="0" applyNumberFormat="1" applyFont="1" applyFill="1" applyBorder="1" applyAlignment="1">
      <alignment horizontal="right" vertical="center" wrapText="1"/>
    </xf>
    <xf numFmtId="4" fontId="4" fillId="5" borderId="2" xfId="0" applyNumberFormat="1" applyFont="1" applyFill="1" applyBorder="1" applyAlignment="1">
      <alignment horizontal="right" vertical="center" wrapText="1"/>
    </xf>
    <xf numFmtId="0" fontId="7" fillId="4" borderId="2" xfId="0" applyNumberFormat="1" applyFont="1" applyFill="1" applyBorder="1" applyAlignment="1">
      <alignment vertical="center" wrapText="1"/>
    </xf>
    <xf numFmtId="0" fontId="4" fillId="4" borderId="2"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0" fillId="0" borderId="0" xfId="0" applyBorder="1" applyAlignment="1">
      <alignment vertical="center"/>
    </xf>
    <xf numFmtId="4" fontId="5" fillId="0" borderId="7" xfId="0" applyNumberFormat="1" applyFont="1" applyFill="1" applyBorder="1" applyAlignment="1">
      <alignment horizontal="right" vertical="center"/>
    </xf>
    <xf numFmtId="4" fontId="5" fillId="0" borderId="8" xfId="0" applyNumberFormat="1" applyFont="1" applyFill="1" applyBorder="1" applyAlignment="1">
      <alignment horizontal="right" vertical="center"/>
    </xf>
    <xf numFmtId="0" fontId="7" fillId="0" borderId="8" xfId="0" applyNumberFormat="1" applyFont="1" applyBorder="1" applyAlignment="1">
      <alignment vertical="center" wrapText="1"/>
    </xf>
    <xf numFmtId="0" fontId="5" fillId="0" borderId="8" xfId="0" applyFont="1" applyFill="1" applyBorder="1" applyAlignment="1">
      <alignment horizontal="left" vertical="center" wrapText="1"/>
    </xf>
    <xf numFmtId="4" fontId="5" fillId="0" borderId="10" xfId="0" applyNumberFormat="1" applyFont="1" applyBorder="1" applyAlignment="1">
      <alignment horizontal="right" vertical="center"/>
    </xf>
    <xf numFmtId="4" fontId="5" fillId="0" borderId="11" xfId="0" applyNumberFormat="1" applyFont="1" applyFill="1" applyBorder="1" applyAlignment="1">
      <alignment horizontal="right" vertical="center"/>
    </xf>
    <xf numFmtId="4" fontId="5" fillId="0" borderId="11" xfId="0" applyNumberFormat="1" applyFont="1" applyBorder="1" applyAlignment="1">
      <alignment horizontal="right" vertical="center"/>
    </xf>
    <xf numFmtId="0" fontId="7" fillId="0" borderId="11" xfId="0" applyNumberFormat="1" applyFont="1" applyBorder="1" applyAlignment="1">
      <alignment vertical="center" wrapText="1"/>
    </xf>
    <xf numFmtId="4" fontId="5" fillId="0" borderId="7" xfId="0" applyNumberFormat="1" applyFont="1" applyBorder="1" applyAlignment="1">
      <alignment horizontal="right" vertical="center"/>
    </xf>
    <xf numFmtId="4" fontId="5" fillId="0" borderId="8" xfId="0" applyNumberFormat="1" applyFont="1" applyBorder="1" applyAlignment="1">
      <alignment horizontal="right" vertical="center"/>
    </xf>
    <xf numFmtId="0" fontId="5" fillId="2" borderId="9" xfId="0" applyFont="1" applyFill="1" applyBorder="1" applyAlignment="1">
      <alignment horizontal="center" vertical="center" wrapText="1"/>
    </xf>
    <xf numFmtId="4" fontId="5" fillId="0" borderId="7" xfId="0" applyNumberFormat="1" applyFont="1" applyFill="1" applyBorder="1" applyAlignment="1">
      <alignment horizontal="right" vertical="center" wrapText="1"/>
    </xf>
    <xf numFmtId="4" fontId="5" fillId="0" borderId="8" xfId="0" applyNumberFormat="1" applyFont="1" applyFill="1" applyBorder="1" applyAlignment="1">
      <alignment horizontal="right" vertical="center" wrapText="1"/>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6" fillId="7" borderId="33" xfId="0" applyFont="1" applyFill="1" applyBorder="1" applyAlignment="1">
      <alignment horizontal="center" vertical="center" wrapText="1"/>
    </xf>
    <xf numFmtId="0" fontId="6" fillId="7" borderId="34"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7" fillId="0" borderId="11" xfId="0" applyNumberFormat="1" applyFont="1" applyFill="1" applyBorder="1" applyAlignment="1">
      <alignment vertical="center" wrapText="1"/>
    </xf>
    <xf numFmtId="0" fontId="7" fillId="0" borderId="11" xfId="0" applyNumberFormat="1" applyFont="1" applyFill="1" applyBorder="1" applyAlignment="1">
      <alignment horizontal="left" vertical="center" wrapText="1"/>
    </xf>
    <xf numFmtId="4" fontId="5" fillId="0" borderId="11" xfId="0" applyNumberFormat="1" applyFont="1" applyFill="1" applyBorder="1" applyAlignment="1">
      <alignment horizontal="right" vertical="center" wrapText="1"/>
    </xf>
    <xf numFmtId="0" fontId="7" fillId="0" borderId="11" xfId="0" applyFont="1" applyFill="1" applyBorder="1" applyAlignment="1">
      <alignment vertical="center" wrapText="1"/>
    </xf>
    <xf numFmtId="0" fontId="5" fillId="2" borderId="36" xfId="0" applyFont="1" applyFill="1" applyBorder="1" applyAlignment="1">
      <alignment horizontal="left" vertical="center" wrapText="1"/>
    </xf>
    <xf numFmtId="4" fontId="5" fillId="2" borderId="37" xfId="0" applyNumberFormat="1" applyFont="1" applyFill="1" applyBorder="1" applyAlignment="1">
      <alignment horizontal="right" vertical="center" wrapText="1"/>
    </xf>
    <xf numFmtId="4" fontId="5" fillId="2" borderId="38" xfId="0" applyNumberFormat="1" applyFont="1" applyFill="1" applyBorder="1" applyAlignment="1">
      <alignment horizontal="right" vertical="center" wrapText="1"/>
    </xf>
    <xf numFmtId="0" fontId="5" fillId="2" borderId="3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2" borderId="2" xfId="0" applyFont="1" applyFill="1" applyBorder="1" applyAlignment="1">
      <alignment horizontal="center" vertical="center" wrapText="1"/>
    </xf>
    <xf numFmtId="4" fontId="5" fillId="2" borderId="23" xfId="0" applyNumberFormat="1" applyFont="1" applyFill="1" applyBorder="1" applyAlignment="1">
      <alignment horizontal="right" vertical="center" wrapText="1"/>
    </xf>
    <xf numFmtId="4" fontId="5" fillId="2" borderId="24" xfId="0" applyNumberFormat="1" applyFont="1" applyFill="1" applyBorder="1" applyAlignment="1">
      <alignment horizontal="right" vertical="center" wrapText="1"/>
    </xf>
    <xf numFmtId="0" fontId="7" fillId="2" borderId="11" xfId="0" applyFont="1" applyFill="1" applyBorder="1" applyAlignment="1">
      <alignment horizontal="left" vertical="center" wrapText="1"/>
    </xf>
    <xf numFmtId="0" fontId="7" fillId="2" borderId="8" xfId="0" applyFont="1" applyFill="1" applyBorder="1" applyAlignment="1">
      <alignment horizontal="left" vertical="center" wrapText="1"/>
    </xf>
    <xf numFmtId="4" fontId="5" fillId="2" borderId="39" xfId="0" applyNumberFormat="1" applyFont="1" applyFill="1" applyBorder="1" applyAlignment="1">
      <alignment horizontal="right" vertical="center" wrapText="1"/>
    </xf>
    <xf numFmtId="4" fontId="5" fillId="2" borderId="22" xfId="0" applyNumberFormat="1" applyFont="1" applyFill="1" applyBorder="1" applyAlignment="1">
      <alignment horizontal="right" vertical="center" wrapText="1"/>
    </xf>
    <xf numFmtId="0" fontId="7" fillId="2" borderId="22"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7" fillId="0" borderId="8" xfId="0" applyFont="1" applyFill="1" applyBorder="1" applyAlignment="1">
      <alignment horizontal="left" vertical="center" wrapText="1"/>
    </xf>
    <xf numFmtId="4" fontId="5" fillId="2" borderId="39" xfId="0" applyNumberFormat="1" applyFont="1" applyFill="1" applyBorder="1" applyAlignment="1">
      <alignment vertical="center"/>
    </xf>
    <xf numFmtId="4" fontId="5" fillId="0" borderId="22" xfId="0" applyNumberFormat="1" applyFont="1" applyFill="1" applyBorder="1" applyAlignment="1">
      <alignment vertical="center"/>
    </xf>
    <xf numFmtId="0" fontId="7" fillId="0" borderId="22" xfId="0" applyNumberFormat="1" applyFont="1" applyFill="1" applyBorder="1" applyAlignment="1">
      <alignment vertical="center" wrapText="1"/>
    </xf>
    <xf numFmtId="0" fontId="5" fillId="0" borderId="22" xfId="0" applyFont="1" applyFill="1" applyBorder="1" applyAlignment="1">
      <alignment horizontal="center" vertical="center" wrapText="1"/>
    </xf>
    <xf numFmtId="0" fontId="5" fillId="0" borderId="22" xfId="0" applyFont="1" applyFill="1" applyBorder="1" applyAlignment="1">
      <alignment horizontal="left" vertical="center" wrapText="1"/>
    </xf>
    <xf numFmtId="4" fontId="5" fillId="2" borderId="37" xfId="0" applyNumberFormat="1" applyFont="1" applyFill="1" applyBorder="1" applyAlignment="1">
      <alignment horizontal="right" vertical="center"/>
    </xf>
    <xf numFmtId="4" fontId="5" fillId="2" borderId="38" xfId="0" applyNumberFormat="1" applyFont="1" applyFill="1" applyBorder="1" applyAlignment="1">
      <alignment horizontal="right" vertical="center"/>
    </xf>
    <xf numFmtId="0" fontId="7" fillId="2" borderId="38" xfId="0" applyNumberFormat="1" applyFont="1" applyFill="1" applyBorder="1" applyAlignment="1">
      <alignment vertical="center" wrapText="1"/>
    </xf>
    <xf numFmtId="0" fontId="5" fillId="2" borderId="38" xfId="0" applyFont="1" applyFill="1" applyBorder="1" applyAlignment="1">
      <alignment horizontal="left" vertical="center" wrapText="1"/>
    </xf>
    <xf numFmtId="0" fontId="5" fillId="0" borderId="40"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2" borderId="8" xfId="0" applyFont="1" applyFill="1" applyBorder="1" applyAlignment="1">
      <alignment horizontal="left" vertical="center"/>
    </xf>
    <xf numFmtId="0" fontId="5" fillId="0" borderId="11" xfId="0" applyFont="1" applyFill="1" applyBorder="1" applyAlignment="1">
      <alignment horizontal="center" vertical="center" wrapText="1"/>
    </xf>
    <xf numFmtId="0" fontId="7" fillId="0" borderId="11" xfId="0" applyFont="1" applyFill="1" applyBorder="1" applyAlignment="1">
      <alignment horizontal="left" vertical="center" wrapText="1"/>
    </xf>
    <xf numFmtId="4" fontId="5" fillId="0" borderId="39" xfId="0" applyNumberFormat="1" applyFont="1" applyFill="1" applyBorder="1" applyAlignment="1">
      <alignment vertical="center"/>
    </xf>
    <xf numFmtId="4" fontId="5" fillId="0" borderId="22" xfId="0" applyNumberFormat="1" applyFont="1" applyFill="1" applyBorder="1" applyAlignment="1">
      <alignment horizontal="right" vertical="center" wrapText="1"/>
    </xf>
    <xf numFmtId="0" fontId="7" fillId="0" borderId="22" xfId="0" applyFont="1" applyBorder="1" applyAlignment="1">
      <alignment vertical="center" wrapText="1"/>
    </xf>
    <xf numFmtId="4" fontId="5" fillId="0" borderId="10" xfId="0" applyNumberFormat="1" applyFont="1" applyFill="1" applyBorder="1" applyAlignment="1">
      <alignment horizontal="center" vertical="center"/>
    </xf>
    <xf numFmtId="4" fontId="5" fillId="0" borderId="11" xfId="0" applyNumberFormat="1" applyFont="1" applyFill="1" applyBorder="1" applyAlignment="1">
      <alignment horizontal="center" vertical="center" wrapText="1"/>
    </xf>
    <xf numFmtId="0" fontId="5" fillId="0" borderId="11" xfId="0" applyFont="1" applyBorder="1" applyAlignment="1">
      <alignment horizontal="left" vertical="center" wrapText="1"/>
    </xf>
    <xf numFmtId="0" fontId="0" fillId="0" borderId="41" xfId="0" applyBorder="1" applyAlignment="1">
      <alignment vertical="center"/>
    </xf>
    <xf numFmtId="0" fontId="0" fillId="0" borderId="0" xfId="0" applyBorder="1" applyAlignment="1">
      <alignment horizontal="right" vertical="center"/>
    </xf>
    <xf numFmtId="0" fontId="0" fillId="0" borderId="0" xfId="0" applyBorder="1" applyAlignment="1">
      <alignment horizontal="left" vertical="center"/>
    </xf>
    <xf numFmtId="0" fontId="0" fillId="0" borderId="40" xfId="0" applyBorder="1" applyAlignment="1">
      <alignment vertical="center"/>
    </xf>
    <xf numFmtId="4" fontId="8" fillId="0" borderId="0" xfId="0" applyNumberFormat="1" applyFont="1"/>
    <xf numFmtId="4" fontId="4" fillId="3" borderId="39" xfId="0" applyNumberFormat="1" applyFont="1" applyFill="1" applyBorder="1" applyAlignment="1">
      <alignment horizontal="right" vertical="center" wrapText="1"/>
    </xf>
    <xf numFmtId="4" fontId="4" fillId="3" borderId="22" xfId="0" applyNumberFormat="1" applyFont="1" applyFill="1" applyBorder="1" applyAlignment="1">
      <alignment horizontal="right" vertical="center" wrapText="1"/>
    </xf>
    <xf numFmtId="0" fontId="4" fillId="3" borderId="42"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7" fillId="2" borderId="11" xfId="0" applyNumberFormat="1" applyFont="1" applyFill="1" applyBorder="1" applyAlignment="1">
      <alignment horizontal="left" vertical="center" wrapText="1"/>
    </xf>
    <xf numFmtId="0" fontId="5" fillId="2" borderId="43" xfId="0" applyFont="1" applyFill="1" applyBorder="1" applyAlignment="1">
      <alignment horizontal="center" vertical="center" wrapText="1"/>
    </xf>
    <xf numFmtId="0" fontId="7" fillId="2" borderId="8" xfId="0" applyNumberFormat="1" applyFont="1" applyFill="1" applyBorder="1" applyAlignment="1">
      <alignment horizontal="left" vertical="center" wrapText="1"/>
    </xf>
    <xf numFmtId="0" fontId="5" fillId="2" borderId="16"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44" xfId="0" applyFont="1" applyFill="1" applyBorder="1" applyAlignment="1">
      <alignment horizontal="center" vertical="center" wrapText="1"/>
    </xf>
    <xf numFmtId="4" fontId="5" fillId="2" borderId="45" xfId="0" applyNumberFormat="1" applyFont="1" applyFill="1" applyBorder="1" applyAlignment="1">
      <alignment horizontal="right" vertical="center" wrapText="1"/>
    </xf>
    <xf numFmtId="4" fontId="5" fillId="2" borderId="46" xfId="0" applyNumberFormat="1" applyFont="1" applyFill="1" applyBorder="1" applyAlignment="1">
      <alignment horizontal="right" vertical="center" wrapText="1"/>
    </xf>
    <xf numFmtId="0" fontId="7" fillId="2" borderId="46" xfId="0" applyFont="1" applyFill="1" applyBorder="1" applyAlignment="1">
      <alignment horizontal="left" vertical="center" wrapText="1"/>
    </xf>
    <xf numFmtId="0" fontId="5" fillId="2" borderId="46" xfId="0" applyFont="1" applyFill="1" applyBorder="1" applyAlignment="1">
      <alignment horizontal="center" vertical="center" wrapText="1"/>
    </xf>
    <xf numFmtId="0" fontId="5" fillId="2" borderId="46" xfId="0" applyFont="1" applyFill="1" applyBorder="1" applyAlignment="1">
      <alignment horizontal="left" vertical="center" wrapText="1"/>
    </xf>
    <xf numFmtId="4" fontId="5" fillId="2" borderId="7" xfId="0" applyNumberFormat="1" applyFont="1" applyFill="1" applyBorder="1" applyAlignment="1">
      <alignment vertical="center"/>
    </xf>
    <xf numFmtId="4" fontId="5" fillId="2" borderId="8" xfId="0" applyNumberFormat="1" applyFont="1" applyFill="1" applyBorder="1" applyAlignment="1">
      <alignment vertical="center"/>
    </xf>
    <xf numFmtId="4" fontId="5" fillId="2" borderId="22" xfId="0" applyNumberFormat="1" applyFont="1" applyFill="1" applyBorder="1" applyAlignment="1">
      <alignment vertical="center"/>
    </xf>
    <xf numFmtId="4" fontId="5" fillId="0" borderId="10" xfId="0" applyNumberFormat="1" applyFont="1" applyFill="1" applyBorder="1" applyAlignment="1">
      <alignment horizontal="right" vertical="center" wrapText="1"/>
    </xf>
    <xf numFmtId="4" fontId="5" fillId="0" borderId="45" xfId="0" applyNumberFormat="1" applyFont="1" applyFill="1" applyBorder="1" applyAlignment="1">
      <alignment vertical="center"/>
    </xf>
    <xf numFmtId="4" fontId="5" fillId="0" borderId="46" xfId="0" applyNumberFormat="1" applyFont="1" applyFill="1" applyBorder="1" applyAlignment="1">
      <alignment horizontal="right" vertical="center" wrapText="1"/>
    </xf>
    <xf numFmtId="4" fontId="5" fillId="0" borderId="46" xfId="0" applyNumberFormat="1" applyFont="1" applyFill="1" applyBorder="1" applyAlignment="1">
      <alignment vertical="center"/>
    </xf>
    <xf numFmtId="0" fontId="5" fillId="0" borderId="46" xfId="0" applyFont="1" applyFill="1" applyBorder="1" applyAlignment="1">
      <alignment horizontal="left" vertical="center" wrapText="1"/>
    </xf>
    <xf numFmtId="4" fontId="4" fillId="5" borderId="45" xfId="0" applyNumberFormat="1" applyFont="1" applyFill="1" applyBorder="1" applyAlignment="1">
      <alignment horizontal="right" vertical="center" wrapText="1"/>
    </xf>
    <xf numFmtId="4" fontId="4" fillId="5" borderId="46" xfId="0" applyNumberFormat="1" applyFont="1" applyFill="1" applyBorder="1" applyAlignment="1">
      <alignment horizontal="right" vertical="center" wrapText="1"/>
    </xf>
    <xf numFmtId="0" fontId="4" fillId="5" borderId="46" xfId="0" applyFont="1" applyFill="1" applyBorder="1" applyAlignment="1">
      <alignment horizontal="left" vertical="center" wrapText="1"/>
    </xf>
    <xf numFmtId="0" fontId="4" fillId="5" borderId="46" xfId="0" applyFont="1" applyFill="1" applyBorder="1" applyAlignment="1">
      <alignment horizontal="center" vertical="center" wrapText="1"/>
    </xf>
    <xf numFmtId="0" fontId="4" fillId="5" borderId="47"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7" fillId="2" borderId="38" xfId="0" applyFont="1" applyFill="1" applyBorder="1" applyAlignment="1">
      <alignment vertical="center" wrapText="1"/>
    </xf>
    <xf numFmtId="0" fontId="5" fillId="2" borderId="42" xfId="0" applyFont="1" applyFill="1" applyBorder="1" applyAlignment="1">
      <alignment horizontal="left" vertical="center" wrapText="1"/>
    </xf>
    <xf numFmtId="0" fontId="6" fillId="6" borderId="33"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6" fillId="6" borderId="35" xfId="0" applyFont="1" applyFill="1" applyBorder="1" applyAlignment="1">
      <alignment horizontal="center" vertical="center" wrapText="1"/>
    </xf>
    <xf numFmtId="4" fontId="5" fillId="2" borderId="39" xfId="0" applyNumberFormat="1" applyFont="1" applyFill="1" applyBorder="1" applyAlignment="1">
      <alignment horizontal="right" vertical="center"/>
    </xf>
    <xf numFmtId="4" fontId="5" fillId="2" borderId="22" xfId="0" applyNumberFormat="1" applyFont="1" applyFill="1" applyBorder="1" applyAlignment="1">
      <alignment horizontal="right" vertical="center"/>
    </xf>
    <xf numFmtId="0" fontId="7" fillId="2" borderId="22" xfId="0" applyFont="1" applyFill="1" applyBorder="1" applyAlignment="1">
      <alignment vertical="center" wrapText="1"/>
    </xf>
    <xf numFmtId="0" fontId="4" fillId="5" borderId="2"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7" fillId="0" borderId="22" xfId="0" applyFont="1" applyFill="1" applyBorder="1" applyAlignment="1">
      <alignment horizontal="left" vertical="center" wrapText="1"/>
    </xf>
    <xf numFmtId="0" fontId="5" fillId="0" borderId="48" xfId="0" applyFont="1" applyFill="1" applyBorder="1" applyAlignment="1">
      <alignment horizontal="left" vertical="center" wrapText="1"/>
    </xf>
    <xf numFmtId="0" fontId="5" fillId="0" borderId="24" xfId="0" applyFont="1" applyFill="1" applyBorder="1" applyAlignment="1">
      <alignment horizontal="left" vertical="center" wrapText="1"/>
    </xf>
    <xf numFmtId="4" fontId="5" fillId="0" borderId="23" xfId="0" applyNumberFormat="1" applyFont="1" applyFill="1" applyBorder="1" applyAlignment="1">
      <alignment vertical="center"/>
    </xf>
    <xf numFmtId="4" fontId="5" fillId="0" borderId="24" xfId="0" applyNumberFormat="1" applyFont="1" applyFill="1" applyBorder="1" applyAlignment="1">
      <alignment horizontal="right" vertical="center" wrapText="1"/>
    </xf>
    <xf numFmtId="0" fontId="5" fillId="0" borderId="24" xfId="0" applyFont="1" applyFill="1" applyBorder="1" applyAlignment="1">
      <alignment horizontal="center" vertical="center" wrapText="1"/>
    </xf>
    <xf numFmtId="0" fontId="7" fillId="0" borderId="24" xfId="0" applyFont="1" applyFill="1" applyBorder="1" applyAlignment="1">
      <alignment horizontal="left" vertical="center" wrapText="1"/>
    </xf>
    <xf numFmtId="0" fontId="7" fillId="2" borderId="38" xfId="0" applyFont="1" applyFill="1" applyBorder="1" applyAlignment="1">
      <alignment horizontal="left" vertical="center" wrapText="1"/>
    </xf>
    <xf numFmtId="0" fontId="5" fillId="0" borderId="4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42" xfId="0" applyFont="1" applyFill="1" applyBorder="1" applyAlignment="1">
      <alignment horizontal="left" vertical="center" wrapText="1"/>
    </xf>
    <xf numFmtId="4" fontId="5" fillId="0" borderId="38" xfId="0" applyNumberFormat="1" applyFont="1" applyFill="1" applyBorder="1" applyAlignment="1">
      <alignment horizontal="right" vertical="center" wrapText="1"/>
    </xf>
    <xf numFmtId="0" fontId="7" fillId="0" borderId="38" xfId="0" applyFont="1" applyBorder="1" applyAlignment="1">
      <alignment vertical="center" wrapText="1"/>
    </xf>
    <xf numFmtId="0" fontId="5" fillId="0" borderId="3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1" xfId="0" applyFont="1" applyBorder="1" applyAlignment="1">
      <alignment horizontal="center" vertical="center" wrapText="1"/>
    </xf>
    <xf numFmtId="4" fontId="5" fillId="0" borderId="37" xfId="0" applyNumberFormat="1" applyFont="1" applyBorder="1" applyAlignment="1">
      <alignment vertical="center"/>
    </xf>
    <xf numFmtId="0" fontId="7" fillId="0" borderId="38" xfId="0" applyFont="1" applyBorder="1" applyAlignment="1">
      <alignment horizontal="left" vertical="center" wrapText="1"/>
    </xf>
    <xf numFmtId="0" fontId="5" fillId="0" borderId="38" xfId="0" applyFont="1" applyFill="1" applyBorder="1" applyAlignment="1">
      <alignment horizontal="left" vertical="center" wrapText="1"/>
    </xf>
    <xf numFmtId="4" fontId="5" fillId="0" borderId="39" xfId="0" applyNumberFormat="1" applyFont="1" applyBorder="1" applyAlignment="1">
      <alignment vertical="center"/>
    </xf>
    <xf numFmtId="0" fontId="7" fillId="0" borderId="22" xfId="0" applyFont="1" applyBorder="1" applyAlignment="1">
      <alignment horizontal="left" vertical="center" wrapText="1"/>
    </xf>
    <xf numFmtId="4" fontId="5" fillId="0" borderId="10" xfId="0" applyNumberFormat="1" applyFont="1" applyBorder="1" applyAlignment="1">
      <alignment vertical="center"/>
    </xf>
    <xf numFmtId="0" fontId="7" fillId="0" borderId="11" xfId="0" applyFont="1" applyBorder="1" applyAlignment="1">
      <alignment horizontal="left" vertical="center" wrapText="1"/>
    </xf>
    <xf numFmtId="4" fontId="5" fillId="0" borderId="23" xfId="0" applyNumberFormat="1" applyFont="1" applyBorder="1" applyAlignment="1">
      <alignment vertical="center"/>
    </xf>
    <xf numFmtId="4" fontId="5" fillId="0" borderId="1" xfId="0" applyNumberFormat="1" applyFont="1" applyBorder="1" applyAlignment="1">
      <alignment vertical="center"/>
    </xf>
    <xf numFmtId="0" fontId="5" fillId="0" borderId="2" xfId="0" applyFont="1" applyBorder="1" applyAlignment="1">
      <alignment horizontal="center" vertical="center" wrapText="1"/>
    </xf>
    <xf numFmtId="0" fontId="0" fillId="8" borderId="0" xfId="0" applyFill="1" applyAlignment="1">
      <alignment vertical="center"/>
    </xf>
    <xf numFmtId="0" fontId="6" fillId="6" borderId="28"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9" borderId="50" xfId="0" applyFont="1" applyFill="1" applyBorder="1" applyAlignment="1">
      <alignment horizontal="center" vertical="center" wrapText="1"/>
    </xf>
    <xf numFmtId="0" fontId="6" fillId="9" borderId="17"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6" fillId="9" borderId="44" xfId="0" applyFont="1" applyFill="1" applyBorder="1" applyAlignment="1">
      <alignment horizontal="center" vertical="center" wrapText="1"/>
    </xf>
    <xf numFmtId="0" fontId="9" fillId="0" borderId="0" xfId="0" applyFont="1" applyAlignment="1">
      <alignment vertical="center"/>
    </xf>
    <xf numFmtId="0" fontId="9" fillId="0" borderId="0" xfId="0" applyFont="1" applyAlignment="1">
      <alignment horizontal="left" vertical="center"/>
    </xf>
    <xf numFmtId="0" fontId="9" fillId="0" borderId="0" xfId="0" applyFont="1" applyAlignment="1">
      <alignment horizontal="right" vertical="center"/>
    </xf>
    <xf numFmtId="0" fontId="9" fillId="2"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T642"/>
  <sheetViews>
    <sheetView tabSelected="1" topLeftCell="A573" workbookViewId="0">
      <selection activeCell="I7" sqref="I7"/>
    </sheetView>
  </sheetViews>
  <sheetFormatPr defaultRowHeight="15" x14ac:dyDescent="0.25"/>
  <cols>
    <col min="1" max="1" width="7" style="1" customWidth="1"/>
    <col min="2" max="2" width="34.7109375" style="1" customWidth="1"/>
    <col min="3" max="3" width="13.5703125" style="1" customWidth="1"/>
    <col min="4" max="4" width="33" style="4" customWidth="1"/>
    <col min="5" max="5" width="18.7109375" style="3" customWidth="1"/>
    <col min="6" max="6" width="18.42578125" style="3" customWidth="1"/>
    <col min="7" max="7" width="18.85546875" style="1" customWidth="1"/>
    <col min="8" max="8" width="11.28515625" style="2" customWidth="1"/>
    <col min="9" max="9" width="22.140625" style="1" bestFit="1" customWidth="1"/>
    <col min="10" max="10" width="23.42578125" style="1" customWidth="1"/>
    <col min="11" max="11" width="19.85546875" style="1" customWidth="1"/>
    <col min="12" max="12" width="10.140625" style="1" bestFit="1" customWidth="1"/>
    <col min="13" max="16384" width="9.140625" style="1"/>
  </cols>
  <sheetData>
    <row r="2" spans="1:98" s="253" customFormat="1" ht="21" x14ac:dyDescent="0.25">
      <c r="A2" s="253" t="s">
        <v>781</v>
      </c>
      <c r="D2" s="254"/>
      <c r="E2" s="255"/>
      <c r="F2" s="255"/>
      <c r="H2" s="256"/>
    </row>
    <row r="3" spans="1:98" s="253" customFormat="1" ht="21" x14ac:dyDescent="0.25">
      <c r="A3" s="253" t="s">
        <v>782</v>
      </c>
      <c r="D3" s="254"/>
      <c r="E3" s="255"/>
      <c r="F3" s="255"/>
      <c r="H3" s="256"/>
    </row>
    <row r="4" spans="1:98" ht="15.75" thickBot="1" x14ac:dyDescent="0.3"/>
    <row r="5" spans="1:98" ht="63" x14ac:dyDescent="0.25">
      <c r="A5" s="252" t="s">
        <v>780</v>
      </c>
      <c r="B5" s="251" t="s">
        <v>779</v>
      </c>
      <c r="C5" s="251" t="s">
        <v>778</v>
      </c>
      <c r="D5" s="251" t="s">
        <v>777</v>
      </c>
      <c r="E5" s="251" t="s">
        <v>776</v>
      </c>
      <c r="F5" s="250" t="s">
        <v>775</v>
      </c>
      <c r="G5" s="249" t="s">
        <v>774</v>
      </c>
      <c r="H5" s="1"/>
    </row>
    <row r="6" spans="1:98" ht="15.75" x14ac:dyDescent="0.25">
      <c r="A6" s="248" t="s">
        <v>773</v>
      </c>
      <c r="B6" s="247"/>
      <c r="C6" s="247"/>
      <c r="D6" s="247"/>
      <c r="E6" s="247"/>
      <c r="F6" s="247"/>
      <c r="G6" s="246"/>
      <c r="H6" s="1"/>
    </row>
    <row r="7" spans="1:98" s="245" customFormat="1" ht="31.5" x14ac:dyDescent="0.25">
      <c r="A7" s="227">
        <v>1</v>
      </c>
      <c r="B7" s="85" t="s">
        <v>772</v>
      </c>
      <c r="C7" s="234" t="s">
        <v>297</v>
      </c>
      <c r="D7" s="241" t="s">
        <v>628</v>
      </c>
      <c r="E7" s="137">
        <v>828780</v>
      </c>
      <c r="F7" s="137">
        <v>414390</v>
      </c>
      <c r="G7" s="67">
        <v>310792.5</v>
      </c>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row>
    <row r="8" spans="1:98" ht="38.25" x14ac:dyDescent="0.25">
      <c r="A8" s="227">
        <v>2</v>
      </c>
      <c r="B8" s="69" t="s">
        <v>771</v>
      </c>
      <c r="C8" s="234" t="s">
        <v>297</v>
      </c>
      <c r="D8" s="147" t="s">
        <v>732</v>
      </c>
      <c r="E8" s="137">
        <v>517404.55</v>
      </c>
      <c r="F8" s="137">
        <v>258702.27</v>
      </c>
      <c r="G8" s="35">
        <v>194026.7</v>
      </c>
      <c r="H8" s="1"/>
    </row>
    <row r="9" spans="1:98" ht="25.5" x14ac:dyDescent="0.25">
      <c r="A9" s="227">
        <v>3</v>
      </c>
      <c r="B9" s="66" t="s">
        <v>770</v>
      </c>
      <c r="C9" s="164" t="s">
        <v>297</v>
      </c>
      <c r="D9" s="148" t="s">
        <v>628</v>
      </c>
      <c r="E9" s="137">
        <v>1251176</v>
      </c>
      <c r="F9" s="137">
        <f>469191+156397</f>
        <v>625588</v>
      </c>
      <c r="G9" s="35">
        <v>469191</v>
      </c>
      <c r="H9" s="1"/>
    </row>
    <row r="10" spans="1:98" ht="47.25" x14ac:dyDescent="0.25">
      <c r="A10" s="227">
        <v>4</v>
      </c>
      <c r="B10" s="85" t="s">
        <v>769</v>
      </c>
      <c r="C10" s="234" t="s">
        <v>336</v>
      </c>
      <c r="D10" s="241" t="s">
        <v>768</v>
      </c>
      <c r="E10" s="137">
        <v>20898986.809999999</v>
      </c>
      <c r="F10" s="137">
        <v>10449493.4</v>
      </c>
      <c r="G10" s="240">
        <v>7837120.0499999998</v>
      </c>
      <c r="H10" s="1"/>
    </row>
    <row r="11" spans="1:98" ht="76.5" x14ac:dyDescent="0.25">
      <c r="A11" s="227">
        <v>5</v>
      </c>
      <c r="B11" s="66" t="s">
        <v>767</v>
      </c>
      <c r="C11" s="164" t="s">
        <v>297</v>
      </c>
      <c r="D11" s="148" t="s">
        <v>766</v>
      </c>
      <c r="E11" s="137">
        <v>2116831.17</v>
      </c>
      <c r="F11" s="137">
        <v>1058415.58</v>
      </c>
      <c r="G11" s="35">
        <v>793811.68</v>
      </c>
      <c r="H11" s="1"/>
    </row>
    <row r="12" spans="1:98" ht="191.25" x14ac:dyDescent="0.25">
      <c r="A12" s="227">
        <v>6</v>
      </c>
      <c r="B12" s="69" t="s">
        <v>765</v>
      </c>
      <c r="C12" s="234" t="s">
        <v>297</v>
      </c>
      <c r="D12" s="241" t="s">
        <v>763</v>
      </c>
      <c r="E12" s="137">
        <v>3531734.03</v>
      </c>
      <c r="F12" s="137">
        <v>1942453.72</v>
      </c>
      <c r="G12" s="240">
        <v>1456840.29</v>
      </c>
      <c r="H12" s="1"/>
    </row>
    <row r="13" spans="1:98" ht="191.25" x14ac:dyDescent="0.25">
      <c r="A13" s="227">
        <v>7</v>
      </c>
      <c r="B13" s="69" t="s">
        <v>764</v>
      </c>
      <c r="C13" s="234" t="s">
        <v>297</v>
      </c>
      <c r="D13" s="241" t="s">
        <v>763</v>
      </c>
      <c r="E13" s="137">
        <v>3660742.47</v>
      </c>
      <c r="F13" s="137">
        <v>2013408.36</v>
      </c>
      <c r="G13" s="240">
        <v>1510056.27</v>
      </c>
      <c r="H13" s="1"/>
    </row>
    <row r="14" spans="1:98" ht="409.5" x14ac:dyDescent="0.25">
      <c r="A14" s="227">
        <v>8</v>
      </c>
      <c r="B14" s="66" t="s">
        <v>762</v>
      </c>
      <c r="C14" s="164" t="s">
        <v>297</v>
      </c>
      <c r="D14" s="148" t="s">
        <v>761</v>
      </c>
      <c r="E14" s="137">
        <v>2211363.8399999999</v>
      </c>
      <c r="F14" s="137">
        <v>1105681.9199999999</v>
      </c>
      <c r="G14" s="35">
        <v>829261.44</v>
      </c>
      <c r="H14" s="1"/>
    </row>
    <row r="15" spans="1:98" ht="127.5" x14ac:dyDescent="0.25">
      <c r="A15" s="227">
        <v>9</v>
      </c>
      <c r="B15" s="66" t="s">
        <v>760</v>
      </c>
      <c r="C15" s="234" t="s">
        <v>336</v>
      </c>
      <c r="D15" s="147" t="s">
        <v>715</v>
      </c>
      <c r="E15" s="137">
        <v>3389075.28</v>
      </c>
      <c r="F15" s="137">
        <v>1694537.64</v>
      </c>
      <c r="G15" s="240">
        <v>1270903.23</v>
      </c>
      <c r="H15" s="1"/>
    </row>
    <row r="16" spans="1:98" ht="89.25" x14ac:dyDescent="0.25">
      <c r="A16" s="227">
        <v>10</v>
      </c>
      <c r="B16" s="69" t="s">
        <v>759</v>
      </c>
      <c r="C16" s="234" t="s">
        <v>297</v>
      </c>
      <c r="D16" s="241" t="s">
        <v>758</v>
      </c>
      <c r="E16" s="137">
        <v>3273306.44</v>
      </c>
      <c r="F16" s="137">
        <v>1800318.54</v>
      </c>
      <c r="G16" s="240">
        <v>1350238.91</v>
      </c>
      <c r="H16" s="1"/>
    </row>
    <row r="17" spans="1:11" ht="76.5" x14ac:dyDescent="0.25">
      <c r="A17" s="227">
        <v>11</v>
      </c>
      <c r="B17" s="69" t="s">
        <v>757</v>
      </c>
      <c r="C17" s="234" t="s">
        <v>297</v>
      </c>
      <c r="D17" s="241" t="s">
        <v>756</v>
      </c>
      <c r="E17" s="137">
        <v>2613997.58</v>
      </c>
      <c r="F17" s="137">
        <v>1306998.79</v>
      </c>
      <c r="G17" s="240">
        <v>980249.09</v>
      </c>
      <c r="H17" s="1"/>
    </row>
    <row r="18" spans="1:11" ht="114.75" x14ac:dyDescent="0.25">
      <c r="A18" s="227">
        <v>12</v>
      </c>
      <c r="B18" s="69" t="s">
        <v>755</v>
      </c>
      <c r="C18" s="234" t="s">
        <v>297</v>
      </c>
      <c r="D18" s="84" t="s">
        <v>754</v>
      </c>
      <c r="E18" s="137">
        <v>14279345.529999999</v>
      </c>
      <c r="F18" s="137">
        <v>7139672.7599999998</v>
      </c>
      <c r="G18" s="240">
        <v>5354754.57</v>
      </c>
      <c r="H18" s="1"/>
    </row>
    <row r="19" spans="1:11" ht="102.75" thickBot="1" x14ac:dyDescent="0.3">
      <c r="A19" s="227">
        <v>13</v>
      </c>
      <c r="B19" s="209" t="s">
        <v>753</v>
      </c>
      <c r="C19" s="244" t="s">
        <v>297</v>
      </c>
      <c r="D19" s="170" t="s">
        <v>752</v>
      </c>
      <c r="E19" s="169">
        <v>3165692.57</v>
      </c>
      <c r="F19" s="169">
        <v>1741130.91</v>
      </c>
      <c r="G19" s="243">
        <v>1305848.18</v>
      </c>
      <c r="H19" s="1"/>
    </row>
    <row r="20" spans="1:11" ht="16.5" thickBot="1" x14ac:dyDescent="0.3">
      <c r="A20" s="41" t="s">
        <v>751</v>
      </c>
      <c r="B20" s="40"/>
      <c r="C20" s="21">
        <f>COUNTA(C7:C19)</f>
        <v>13</v>
      </c>
      <c r="D20" s="20"/>
      <c r="E20" s="19">
        <f>SUM(E7:E19)</f>
        <v>61738436.270000003</v>
      </c>
      <c r="F20" s="19">
        <f>SUM(F7:F19)</f>
        <v>31550791.889999997</v>
      </c>
      <c r="G20" s="61">
        <f>SUM(G7:G19)</f>
        <v>23663093.91</v>
      </c>
      <c r="H20" s="1"/>
      <c r="J20" s="8"/>
      <c r="K20" s="8"/>
    </row>
    <row r="21" spans="1:11" ht="15.75" x14ac:dyDescent="0.25">
      <c r="A21" s="88" t="s">
        <v>750</v>
      </c>
      <c r="B21" s="87"/>
      <c r="C21" s="87"/>
      <c r="D21" s="87"/>
      <c r="E21" s="87"/>
      <c r="F21" s="87"/>
      <c r="G21" s="86"/>
      <c r="H21" s="1"/>
    </row>
    <row r="22" spans="1:11" ht="63.75" x14ac:dyDescent="0.25">
      <c r="A22" s="232">
        <v>14</v>
      </c>
      <c r="B22" s="69" t="s">
        <v>749</v>
      </c>
      <c r="C22" s="234" t="s">
        <v>297</v>
      </c>
      <c r="D22" s="241" t="s">
        <v>748</v>
      </c>
      <c r="E22" s="137">
        <v>1207390.07</v>
      </c>
      <c r="F22" s="137">
        <v>603695.03</v>
      </c>
      <c r="G22" s="240">
        <v>452771.27</v>
      </c>
      <c r="H22" s="1"/>
    </row>
    <row r="23" spans="1:11" ht="63.75" x14ac:dyDescent="0.25">
      <c r="A23" s="227">
        <v>15</v>
      </c>
      <c r="B23" s="85" t="s">
        <v>747</v>
      </c>
      <c r="C23" s="234" t="s">
        <v>297</v>
      </c>
      <c r="D23" s="167" t="s">
        <v>746</v>
      </c>
      <c r="E23" s="137">
        <v>4595945.29</v>
      </c>
      <c r="F23" s="137">
        <v>2297972.64</v>
      </c>
      <c r="G23" s="67">
        <v>1723479.48</v>
      </c>
      <c r="H23" s="1"/>
    </row>
    <row r="24" spans="1:11" ht="127.5" x14ac:dyDescent="0.25">
      <c r="A24" s="232">
        <v>16</v>
      </c>
      <c r="B24" s="69" t="s">
        <v>745</v>
      </c>
      <c r="C24" s="234" t="s">
        <v>336</v>
      </c>
      <c r="D24" s="241" t="s">
        <v>715</v>
      </c>
      <c r="E24" s="137">
        <v>856981.1</v>
      </c>
      <c r="F24" s="137">
        <v>428490.55</v>
      </c>
      <c r="G24" s="240">
        <v>321367.90999999997</v>
      </c>
      <c r="H24" s="1"/>
    </row>
    <row r="25" spans="1:11" ht="78.75" x14ac:dyDescent="0.25">
      <c r="A25" s="227">
        <v>17</v>
      </c>
      <c r="B25" s="118" t="s">
        <v>744</v>
      </c>
      <c r="C25" s="234" t="s">
        <v>336</v>
      </c>
      <c r="D25" s="84" t="s">
        <v>518</v>
      </c>
      <c r="E25" s="137">
        <v>2040540.4</v>
      </c>
      <c r="F25" s="137">
        <v>1020270.2</v>
      </c>
      <c r="G25" s="242">
        <v>765202.65</v>
      </c>
      <c r="H25" s="1"/>
    </row>
    <row r="26" spans="1:11" ht="89.25" x14ac:dyDescent="0.25">
      <c r="A26" s="232">
        <v>18</v>
      </c>
      <c r="B26" s="85" t="s">
        <v>743</v>
      </c>
      <c r="C26" s="234" t="s">
        <v>297</v>
      </c>
      <c r="D26" s="241" t="s">
        <v>742</v>
      </c>
      <c r="E26" s="137">
        <v>1023035.75</v>
      </c>
      <c r="F26" s="137">
        <v>562669.66</v>
      </c>
      <c r="G26" s="240">
        <v>422002.25</v>
      </c>
      <c r="H26" s="1"/>
    </row>
    <row r="27" spans="1:11" ht="51" x14ac:dyDescent="0.25">
      <c r="A27" s="227">
        <v>19</v>
      </c>
      <c r="B27" s="85" t="s">
        <v>741</v>
      </c>
      <c r="C27" s="234" t="s">
        <v>336</v>
      </c>
      <c r="D27" s="241" t="s">
        <v>740</v>
      </c>
      <c r="E27" s="137">
        <v>5018335.47</v>
      </c>
      <c r="F27" s="137">
        <v>2509167.73</v>
      </c>
      <c r="G27" s="240">
        <v>1881875.8</v>
      </c>
      <c r="H27" s="1"/>
    </row>
    <row r="28" spans="1:11" ht="229.5" x14ac:dyDescent="0.25">
      <c r="A28" s="232">
        <v>20</v>
      </c>
      <c r="B28" s="228" t="s">
        <v>739</v>
      </c>
      <c r="C28" s="233" t="s">
        <v>297</v>
      </c>
      <c r="D28" s="239" t="s">
        <v>738</v>
      </c>
      <c r="E28" s="169">
        <v>2130289.0699999998</v>
      </c>
      <c r="F28" s="169">
        <v>1065144.53</v>
      </c>
      <c r="G28" s="238">
        <v>798858.4</v>
      </c>
      <c r="H28" s="1"/>
    </row>
    <row r="29" spans="1:11" ht="77.25" thickBot="1" x14ac:dyDescent="0.3">
      <c r="A29" s="227">
        <v>21</v>
      </c>
      <c r="B29" s="237" t="s">
        <v>737</v>
      </c>
      <c r="C29" s="231" t="s">
        <v>336</v>
      </c>
      <c r="D29" s="236" t="s">
        <v>736</v>
      </c>
      <c r="E29" s="229">
        <v>13014190.93</v>
      </c>
      <c r="F29" s="229">
        <v>6507095.46</v>
      </c>
      <c r="G29" s="235">
        <v>4880321.5999999996</v>
      </c>
      <c r="H29" s="1"/>
    </row>
    <row r="30" spans="1:11" ht="16.5" thickBot="1" x14ac:dyDescent="0.3">
      <c r="A30" s="41" t="s">
        <v>735</v>
      </c>
      <c r="B30" s="40"/>
      <c r="C30" s="21">
        <f>COUNTA(C22:C29)</f>
        <v>8</v>
      </c>
      <c r="D30" s="20"/>
      <c r="E30" s="19">
        <f>SUM(E22:E29)</f>
        <v>29886708.079999998</v>
      </c>
      <c r="F30" s="19">
        <f>SUM(F22:F29)</f>
        <v>14994505.800000001</v>
      </c>
      <c r="G30" s="61">
        <f>SUM(G22:G29)</f>
        <v>11245879.359999999</v>
      </c>
      <c r="H30" s="1"/>
      <c r="J30" s="8"/>
      <c r="K30" s="8"/>
    </row>
    <row r="31" spans="1:11" ht="15.75" x14ac:dyDescent="0.25">
      <c r="A31" s="88" t="s">
        <v>734</v>
      </c>
      <c r="B31" s="87"/>
      <c r="C31" s="87"/>
      <c r="D31" s="87"/>
      <c r="E31" s="87"/>
      <c r="F31" s="87"/>
      <c r="G31" s="86"/>
      <c r="H31" s="1"/>
    </row>
    <row r="32" spans="1:11" ht="38.25" x14ac:dyDescent="0.25">
      <c r="A32" s="232">
        <v>22</v>
      </c>
      <c r="B32" s="118" t="s">
        <v>733</v>
      </c>
      <c r="C32" s="164" t="s">
        <v>297</v>
      </c>
      <c r="D32" s="129" t="s">
        <v>732</v>
      </c>
      <c r="E32" s="137">
        <v>1072964.28</v>
      </c>
      <c r="F32" s="137">
        <v>536482.14</v>
      </c>
      <c r="G32" s="67">
        <v>402361.59999999998</v>
      </c>
      <c r="H32" s="1"/>
    </row>
    <row r="33" spans="1:11" ht="63.75" x14ac:dyDescent="0.25">
      <c r="A33" s="232">
        <v>23</v>
      </c>
      <c r="B33" s="118" t="s">
        <v>731</v>
      </c>
      <c r="C33" s="164" t="s">
        <v>297</v>
      </c>
      <c r="D33" s="129" t="s">
        <v>637</v>
      </c>
      <c r="E33" s="137">
        <v>764314.42</v>
      </c>
      <c r="F33" s="137">
        <v>420372.93</v>
      </c>
      <c r="G33" s="67">
        <v>315279.7</v>
      </c>
      <c r="H33" s="1"/>
    </row>
    <row r="34" spans="1:11" ht="51" x14ac:dyDescent="0.25">
      <c r="A34" s="232">
        <v>24</v>
      </c>
      <c r="B34" s="85" t="s">
        <v>730</v>
      </c>
      <c r="C34" s="234" t="s">
        <v>336</v>
      </c>
      <c r="D34" s="84" t="s">
        <v>518</v>
      </c>
      <c r="E34" s="137">
        <v>410035.83</v>
      </c>
      <c r="F34" s="137">
        <v>205017.91</v>
      </c>
      <c r="G34" s="67">
        <v>153763.43</v>
      </c>
      <c r="H34" s="1"/>
    </row>
    <row r="35" spans="1:11" ht="153" x14ac:dyDescent="0.25">
      <c r="A35" s="232">
        <v>25</v>
      </c>
      <c r="B35" s="158" t="s">
        <v>729</v>
      </c>
      <c r="C35" s="234" t="s">
        <v>297</v>
      </c>
      <c r="D35" s="224" t="s">
        <v>728</v>
      </c>
      <c r="E35" s="137">
        <v>636270.31000000006</v>
      </c>
      <c r="F35" s="137">
        <v>349948.67</v>
      </c>
      <c r="G35" s="67">
        <v>262461.5</v>
      </c>
      <c r="H35" s="1"/>
    </row>
    <row r="36" spans="1:11" ht="127.5" x14ac:dyDescent="0.25">
      <c r="A36" s="232">
        <v>26</v>
      </c>
      <c r="B36" s="85" t="s">
        <v>727</v>
      </c>
      <c r="C36" s="234" t="s">
        <v>336</v>
      </c>
      <c r="D36" s="167" t="s">
        <v>715</v>
      </c>
      <c r="E36" s="137">
        <v>2317901.16</v>
      </c>
      <c r="F36" s="137">
        <v>1158950.58</v>
      </c>
      <c r="G36" s="67">
        <v>869212.94</v>
      </c>
      <c r="H36" s="1"/>
    </row>
    <row r="37" spans="1:11" ht="127.5" x14ac:dyDescent="0.25">
      <c r="A37" s="232">
        <v>27</v>
      </c>
      <c r="B37" s="219" t="s">
        <v>726</v>
      </c>
      <c r="C37" s="234" t="s">
        <v>297</v>
      </c>
      <c r="D37" s="167" t="s">
        <v>725</v>
      </c>
      <c r="E37" s="137">
        <v>2592827.61</v>
      </c>
      <c r="F37" s="137">
        <v>1426055.19</v>
      </c>
      <c r="G37" s="67">
        <v>1069541.3899999999</v>
      </c>
      <c r="H37" s="1"/>
    </row>
    <row r="38" spans="1:11" ht="63.75" x14ac:dyDescent="0.25">
      <c r="A38" s="232">
        <v>28</v>
      </c>
      <c r="B38" s="219" t="s">
        <v>724</v>
      </c>
      <c r="C38" s="234" t="s">
        <v>297</v>
      </c>
      <c r="D38" s="167" t="s">
        <v>723</v>
      </c>
      <c r="E38" s="137">
        <v>588203.64</v>
      </c>
      <c r="F38" s="137">
        <v>294101.82</v>
      </c>
      <c r="G38" s="67">
        <v>220576.37</v>
      </c>
      <c r="H38" s="1"/>
    </row>
    <row r="39" spans="1:11" ht="102" x14ac:dyDescent="0.25">
      <c r="A39" s="232">
        <v>29</v>
      </c>
      <c r="B39" s="219" t="s">
        <v>722</v>
      </c>
      <c r="C39" s="234" t="s">
        <v>297</v>
      </c>
      <c r="D39" s="167" t="s">
        <v>721</v>
      </c>
      <c r="E39" s="137">
        <v>2886976.3</v>
      </c>
      <c r="F39" s="137">
        <v>1443488.15</v>
      </c>
      <c r="G39" s="67">
        <v>1082616.1100000001</v>
      </c>
      <c r="H39" s="1"/>
    </row>
    <row r="40" spans="1:11" ht="127.5" x14ac:dyDescent="0.25">
      <c r="A40" s="232">
        <v>30</v>
      </c>
      <c r="B40" s="228" t="s">
        <v>720</v>
      </c>
      <c r="C40" s="233" t="s">
        <v>297</v>
      </c>
      <c r="D40" s="218" t="s">
        <v>719</v>
      </c>
      <c r="E40" s="169">
        <v>2772122.97</v>
      </c>
      <c r="F40" s="169">
        <v>1524667.63</v>
      </c>
      <c r="G40" s="168">
        <v>1143500.72</v>
      </c>
      <c r="H40" s="1"/>
    </row>
    <row r="41" spans="1:11" ht="153" x14ac:dyDescent="0.25">
      <c r="A41" s="232">
        <v>31</v>
      </c>
      <c r="B41" s="118" t="s">
        <v>718</v>
      </c>
      <c r="C41" s="164" t="s">
        <v>297</v>
      </c>
      <c r="D41" s="153" t="s">
        <v>717</v>
      </c>
      <c r="E41" s="127">
        <v>4377997.2</v>
      </c>
      <c r="F41" s="127">
        <v>2626798.3199999998</v>
      </c>
      <c r="G41" s="62">
        <v>1970098.74</v>
      </c>
      <c r="H41" s="1"/>
    </row>
    <row r="42" spans="1:11" ht="127.5" x14ac:dyDescent="0.25">
      <c r="A42" s="232">
        <v>32</v>
      </c>
      <c r="B42" s="85" t="s">
        <v>716</v>
      </c>
      <c r="C42" s="234" t="s">
        <v>336</v>
      </c>
      <c r="D42" s="167" t="s">
        <v>715</v>
      </c>
      <c r="E42" s="137">
        <v>20152298.09</v>
      </c>
      <c r="F42" s="137">
        <v>10076149.050000001</v>
      </c>
      <c r="G42" s="67">
        <v>7557111.79</v>
      </c>
      <c r="H42" s="1"/>
    </row>
    <row r="43" spans="1:11" ht="191.25" x14ac:dyDescent="0.25">
      <c r="A43" s="232">
        <v>33</v>
      </c>
      <c r="B43" s="118" t="s">
        <v>714</v>
      </c>
      <c r="C43" s="233" t="s">
        <v>297</v>
      </c>
      <c r="D43" s="153" t="s">
        <v>713</v>
      </c>
      <c r="E43" s="169">
        <v>14684400</v>
      </c>
      <c r="F43" s="169">
        <v>8076420</v>
      </c>
      <c r="G43" s="154">
        <v>6057315</v>
      </c>
      <c r="H43" s="1"/>
    </row>
    <row r="44" spans="1:11" ht="102" x14ac:dyDescent="0.25">
      <c r="A44" s="232">
        <v>34</v>
      </c>
      <c r="B44" s="66" t="s">
        <v>712</v>
      </c>
      <c r="C44" s="164" t="s">
        <v>297</v>
      </c>
      <c r="D44" s="129" t="s">
        <v>711</v>
      </c>
      <c r="E44" s="127">
        <v>4225902.88</v>
      </c>
      <c r="F44" s="127">
        <v>2324246.58</v>
      </c>
      <c r="G44" s="79">
        <v>1743184.94</v>
      </c>
      <c r="H44" s="1"/>
    </row>
    <row r="45" spans="1:11" ht="63.75" x14ac:dyDescent="0.25">
      <c r="A45" s="232">
        <v>35</v>
      </c>
      <c r="B45" s="66" t="s">
        <v>710</v>
      </c>
      <c r="C45" s="164" t="s">
        <v>297</v>
      </c>
      <c r="D45" s="129" t="s">
        <v>709</v>
      </c>
      <c r="E45" s="127">
        <v>1622379.71</v>
      </c>
      <c r="F45" s="127">
        <v>811189.85</v>
      </c>
      <c r="G45" s="79">
        <v>608392.39</v>
      </c>
      <c r="H45" s="1"/>
    </row>
    <row r="46" spans="1:11" ht="77.25" thickBot="1" x14ac:dyDescent="0.3">
      <c r="A46" s="232">
        <v>36</v>
      </c>
      <c r="B46" s="162" t="s">
        <v>708</v>
      </c>
      <c r="C46" s="231" t="s">
        <v>336</v>
      </c>
      <c r="D46" s="230" t="s">
        <v>707</v>
      </c>
      <c r="E46" s="229">
        <v>9705551.4000000004</v>
      </c>
      <c r="F46" s="229">
        <v>4852775.7</v>
      </c>
      <c r="G46" s="140">
        <v>3639581.78</v>
      </c>
      <c r="H46" s="1"/>
    </row>
    <row r="47" spans="1:11" ht="16.5" thickBot="1" x14ac:dyDescent="0.3">
      <c r="A47" s="41" t="s">
        <v>706</v>
      </c>
      <c r="B47" s="40"/>
      <c r="C47" s="21">
        <f>COUNTA(C32:C46)</f>
        <v>15</v>
      </c>
      <c r="D47" s="20"/>
      <c r="E47" s="19">
        <f>SUM(E32:E46)</f>
        <v>68810145.800000012</v>
      </c>
      <c r="F47" s="19">
        <f>SUM(F32:F46)</f>
        <v>36126664.520000003</v>
      </c>
      <c r="G47" s="61">
        <f>SUM(G32:G46)</f>
        <v>27094998.400000002</v>
      </c>
      <c r="H47" s="1"/>
      <c r="J47" s="8"/>
      <c r="K47" s="8"/>
    </row>
    <row r="48" spans="1:11" ht="15.75" x14ac:dyDescent="0.25">
      <c r="A48" s="88" t="s">
        <v>705</v>
      </c>
      <c r="B48" s="87"/>
      <c r="C48" s="87"/>
      <c r="D48" s="87"/>
      <c r="E48" s="87"/>
      <c r="F48" s="87"/>
      <c r="G48" s="86"/>
      <c r="H48" s="1"/>
    </row>
    <row r="49" spans="1:12" ht="63.75" x14ac:dyDescent="0.25">
      <c r="A49" s="227">
        <v>37</v>
      </c>
      <c r="B49" s="158" t="s">
        <v>704</v>
      </c>
      <c r="C49" s="157" t="s">
        <v>297</v>
      </c>
      <c r="D49" s="224" t="s">
        <v>566</v>
      </c>
      <c r="E49" s="222">
        <v>983921.5</v>
      </c>
      <c r="F49" s="222">
        <v>491910.75</v>
      </c>
      <c r="G49" s="67">
        <v>368933.06</v>
      </c>
      <c r="H49" s="1"/>
    </row>
    <row r="50" spans="1:12" ht="38.25" x14ac:dyDescent="0.25">
      <c r="A50" s="226">
        <v>38</v>
      </c>
      <c r="B50" s="118" t="s">
        <v>703</v>
      </c>
      <c r="C50" s="143" t="s">
        <v>297</v>
      </c>
      <c r="D50" s="167" t="s">
        <v>431</v>
      </c>
      <c r="E50" s="137">
        <v>670973.09</v>
      </c>
      <c r="F50" s="137">
        <v>369035.19</v>
      </c>
      <c r="G50" s="67">
        <v>276776.39</v>
      </c>
      <c r="H50" s="1"/>
    </row>
    <row r="51" spans="1:12" ht="38.25" x14ac:dyDescent="0.25">
      <c r="A51" s="227">
        <v>39</v>
      </c>
      <c r="B51" s="118" t="s">
        <v>702</v>
      </c>
      <c r="C51" s="143" t="s">
        <v>297</v>
      </c>
      <c r="D51" s="167" t="s">
        <v>431</v>
      </c>
      <c r="E51" s="137">
        <v>597254.41</v>
      </c>
      <c r="F51" s="137">
        <v>298627.20000000001</v>
      </c>
      <c r="G51" s="67">
        <v>223970.4</v>
      </c>
      <c r="H51" s="1"/>
      <c r="J51" s="8"/>
      <c r="K51" s="8"/>
      <c r="L51" s="8"/>
    </row>
    <row r="52" spans="1:12" ht="63.75" x14ac:dyDescent="0.25">
      <c r="A52" s="226">
        <v>40</v>
      </c>
      <c r="B52" s="118" t="s">
        <v>701</v>
      </c>
      <c r="C52" s="143" t="s">
        <v>297</v>
      </c>
      <c r="D52" s="167" t="s">
        <v>566</v>
      </c>
      <c r="E52" s="137">
        <v>642193.85</v>
      </c>
      <c r="F52" s="137">
        <v>321096.86</v>
      </c>
      <c r="G52" s="67">
        <v>240822.64</v>
      </c>
      <c r="H52" s="1"/>
      <c r="J52" s="8"/>
      <c r="K52" s="8"/>
      <c r="L52" s="8"/>
    </row>
    <row r="53" spans="1:12" ht="38.25" x14ac:dyDescent="0.25">
      <c r="A53" s="227">
        <v>41</v>
      </c>
      <c r="B53" s="85" t="s">
        <v>700</v>
      </c>
      <c r="C53" s="166" t="s">
        <v>297</v>
      </c>
      <c r="D53" s="167" t="s">
        <v>431</v>
      </c>
      <c r="E53" s="137">
        <v>802230.93</v>
      </c>
      <c r="F53" s="137">
        <v>401115.46</v>
      </c>
      <c r="G53" s="67">
        <v>300836.59000000003</v>
      </c>
      <c r="H53" s="1"/>
    </row>
    <row r="54" spans="1:12" ht="63.75" x14ac:dyDescent="0.25">
      <c r="A54" s="226">
        <v>42</v>
      </c>
      <c r="B54" s="118" t="s">
        <v>699</v>
      </c>
      <c r="C54" s="166" t="s">
        <v>297</v>
      </c>
      <c r="D54" s="167" t="s">
        <v>698</v>
      </c>
      <c r="E54" s="137">
        <v>1265208.75</v>
      </c>
      <c r="F54" s="137">
        <v>695864.81</v>
      </c>
      <c r="G54" s="67">
        <v>521898.61</v>
      </c>
      <c r="H54" s="1"/>
    </row>
    <row r="55" spans="1:12" ht="63.75" x14ac:dyDescent="0.25">
      <c r="A55" s="227">
        <v>43</v>
      </c>
      <c r="B55" s="85" t="s">
        <v>697</v>
      </c>
      <c r="C55" s="166" t="s">
        <v>336</v>
      </c>
      <c r="D55" s="167" t="s">
        <v>619</v>
      </c>
      <c r="E55" s="137">
        <v>5777125</v>
      </c>
      <c r="F55" s="137">
        <v>2888562.5</v>
      </c>
      <c r="G55" s="67">
        <v>2166421.87</v>
      </c>
      <c r="H55" s="1"/>
    </row>
    <row r="56" spans="1:12" ht="63.75" x14ac:dyDescent="0.25">
      <c r="A56" s="226">
        <v>44</v>
      </c>
      <c r="B56" s="85" t="s">
        <v>542</v>
      </c>
      <c r="C56" s="166" t="s">
        <v>297</v>
      </c>
      <c r="D56" s="167" t="s">
        <v>566</v>
      </c>
      <c r="E56" s="137">
        <v>893952.18</v>
      </c>
      <c r="F56" s="137">
        <v>446976.09</v>
      </c>
      <c r="G56" s="67">
        <v>335232.07</v>
      </c>
      <c r="H56" s="1"/>
    </row>
    <row r="57" spans="1:12" ht="140.25" x14ac:dyDescent="0.25">
      <c r="A57" s="227">
        <v>45</v>
      </c>
      <c r="B57" s="85" t="s">
        <v>696</v>
      </c>
      <c r="C57" s="166" t="s">
        <v>336</v>
      </c>
      <c r="D57" s="167" t="s">
        <v>689</v>
      </c>
      <c r="E57" s="137">
        <v>3751704.26</v>
      </c>
      <c r="F57" s="137">
        <v>1875852.1300000001</v>
      </c>
      <c r="G57" s="67">
        <v>1406889.1</v>
      </c>
      <c r="H57" s="1"/>
      <c r="J57" s="8"/>
      <c r="K57" s="8"/>
      <c r="L57" s="8"/>
    </row>
    <row r="58" spans="1:12" ht="63.75" x14ac:dyDescent="0.25">
      <c r="A58" s="226">
        <v>46</v>
      </c>
      <c r="B58" s="85" t="s">
        <v>695</v>
      </c>
      <c r="C58" s="166" t="s">
        <v>336</v>
      </c>
      <c r="D58" s="167" t="s">
        <v>619</v>
      </c>
      <c r="E58" s="137">
        <v>12189570.09</v>
      </c>
      <c r="F58" s="137">
        <v>6094785.04</v>
      </c>
      <c r="G58" s="67">
        <v>4571088.78</v>
      </c>
      <c r="H58" s="1"/>
    </row>
    <row r="59" spans="1:12" ht="178.5" x14ac:dyDescent="0.25">
      <c r="A59" s="227">
        <v>47</v>
      </c>
      <c r="B59" s="85" t="s">
        <v>694</v>
      </c>
      <c r="C59" s="166" t="s">
        <v>297</v>
      </c>
      <c r="D59" s="167" t="s">
        <v>693</v>
      </c>
      <c r="E59" s="137">
        <v>1487399.12</v>
      </c>
      <c r="F59" s="137">
        <v>743699.56</v>
      </c>
      <c r="G59" s="67">
        <v>557774.67000000004</v>
      </c>
      <c r="H59" s="1"/>
    </row>
    <row r="60" spans="1:12" ht="47.25" x14ac:dyDescent="0.25">
      <c r="A60" s="226">
        <v>48</v>
      </c>
      <c r="B60" s="219" t="s">
        <v>692</v>
      </c>
      <c r="C60" s="166" t="s">
        <v>297</v>
      </c>
      <c r="D60" s="167" t="s">
        <v>691</v>
      </c>
      <c r="E60" s="137">
        <v>4800262.5</v>
      </c>
      <c r="F60" s="137">
        <v>2400131.25</v>
      </c>
      <c r="G60" s="67">
        <v>1800098.44</v>
      </c>
      <c r="H60" s="1"/>
    </row>
    <row r="61" spans="1:12" ht="140.25" x14ac:dyDescent="0.25">
      <c r="A61" s="227">
        <v>49</v>
      </c>
      <c r="B61" s="219" t="s">
        <v>690</v>
      </c>
      <c r="C61" s="166" t="s">
        <v>336</v>
      </c>
      <c r="D61" s="167" t="s">
        <v>689</v>
      </c>
      <c r="E61" s="137">
        <v>3730534.22</v>
      </c>
      <c r="F61" s="137">
        <v>1865267.11</v>
      </c>
      <c r="G61" s="67">
        <v>1398950.33</v>
      </c>
      <c r="H61" s="1"/>
    </row>
    <row r="62" spans="1:12" ht="140.25" x14ac:dyDescent="0.25">
      <c r="A62" s="226">
        <v>50</v>
      </c>
      <c r="B62" s="219" t="s">
        <v>526</v>
      </c>
      <c r="C62" s="166" t="s">
        <v>336</v>
      </c>
      <c r="D62" s="167" t="s">
        <v>689</v>
      </c>
      <c r="E62" s="137">
        <v>6655334.4800000004</v>
      </c>
      <c r="F62" s="137">
        <v>3327667.24</v>
      </c>
      <c r="G62" s="67">
        <v>2495750.4300000002</v>
      </c>
      <c r="H62" s="1"/>
    </row>
    <row r="63" spans="1:12" ht="280.5" x14ac:dyDescent="0.25">
      <c r="A63" s="227">
        <v>51</v>
      </c>
      <c r="B63" s="219" t="s">
        <v>688</v>
      </c>
      <c r="C63" s="166" t="s">
        <v>297</v>
      </c>
      <c r="D63" s="167" t="s">
        <v>687</v>
      </c>
      <c r="E63" s="137">
        <v>1512610.9</v>
      </c>
      <c r="F63" s="137">
        <v>756305.45</v>
      </c>
      <c r="G63" s="67">
        <v>567229.09</v>
      </c>
      <c r="H63" s="1"/>
    </row>
    <row r="64" spans="1:12" ht="38.25" x14ac:dyDescent="0.25">
      <c r="A64" s="226">
        <v>52</v>
      </c>
      <c r="B64" s="219" t="s">
        <v>686</v>
      </c>
      <c r="C64" s="166" t="s">
        <v>297</v>
      </c>
      <c r="D64" s="167" t="s">
        <v>431</v>
      </c>
      <c r="E64" s="137">
        <v>253804.92</v>
      </c>
      <c r="F64" s="137">
        <v>126902.46</v>
      </c>
      <c r="G64" s="67">
        <v>95176.85</v>
      </c>
      <c r="H64" s="1"/>
    </row>
    <row r="65" spans="1:11" ht="38.25" x14ac:dyDescent="0.25">
      <c r="A65" s="227">
        <v>53</v>
      </c>
      <c r="B65" s="219" t="s">
        <v>685</v>
      </c>
      <c r="C65" s="166" t="s">
        <v>297</v>
      </c>
      <c r="D65" s="167" t="s">
        <v>621</v>
      </c>
      <c r="E65" s="137">
        <v>554940.56999999995</v>
      </c>
      <c r="F65" s="137">
        <v>305217.31</v>
      </c>
      <c r="G65" s="67">
        <v>228912.98</v>
      </c>
      <c r="H65" s="1"/>
    </row>
    <row r="66" spans="1:11" ht="63.75" x14ac:dyDescent="0.25">
      <c r="A66" s="226">
        <v>54</v>
      </c>
      <c r="B66" s="219" t="s">
        <v>684</v>
      </c>
      <c r="C66" s="166" t="s">
        <v>297</v>
      </c>
      <c r="D66" s="167" t="s">
        <v>637</v>
      </c>
      <c r="E66" s="137">
        <v>1669420.07</v>
      </c>
      <c r="F66" s="137">
        <v>834710.03</v>
      </c>
      <c r="G66" s="67">
        <v>626032.52</v>
      </c>
      <c r="H66" s="1"/>
    </row>
    <row r="67" spans="1:11" ht="76.5" x14ac:dyDescent="0.25">
      <c r="A67" s="227">
        <v>55</v>
      </c>
      <c r="B67" s="219" t="s">
        <v>683</v>
      </c>
      <c r="C67" s="166" t="s">
        <v>336</v>
      </c>
      <c r="D67" s="167" t="s">
        <v>682</v>
      </c>
      <c r="E67" s="137">
        <v>6435993</v>
      </c>
      <c r="F67" s="137">
        <v>3217352.9</v>
      </c>
      <c r="G67" s="67">
        <v>2413014.6800000002</v>
      </c>
      <c r="H67" s="1"/>
    </row>
    <row r="68" spans="1:11" ht="140.25" x14ac:dyDescent="0.25">
      <c r="A68" s="226">
        <v>56</v>
      </c>
      <c r="B68" s="219" t="s">
        <v>681</v>
      </c>
      <c r="C68" s="166" t="s">
        <v>297</v>
      </c>
      <c r="D68" s="167" t="s">
        <v>680</v>
      </c>
      <c r="E68" s="137">
        <v>3961772.81</v>
      </c>
      <c r="F68" s="137">
        <v>1980886.4</v>
      </c>
      <c r="G68" s="67">
        <v>1485664.8</v>
      </c>
      <c r="H68" s="1"/>
    </row>
    <row r="69" spans="1:11" ht="140.25" x14ac:dyDescent="0.25">
      <c r="A69" s="227">
        <v>57</v>
      </c>
      <c r="B69" s="85" t="s">
        <v>679</v>
      </c>
      <c r="C69" s="223" t="s">
        <v>336</v>
      </c>
      <c r="D69" s="167" t="s">
        <v>340</v>
      </c>
      <c r="E69" s="222">
        <v>21980094.07</v>
      </c>
      <c r="F69" s="222">
        <v>10990047.029999999</v>
      </c>
      <c r="G69" s="73">
        <v>8242535.2699999996</v>
      </c>
      <c r="H69" s="1"/>
    </row>
    <row r="70" spans="1:11" ht="51" x14ac:dyDescent="0.25">
      <c r="A70" s="226">
        <v>58</v>
      </c>
      <c r="B70" s="85" t="s">
        <v>678</v>
      </c>
      <c r="C70" s="223" t="s">
        <v>336</v>
      </c>
      <c r="D70" s="167" t="s">
        <v>518</v>
      </c>
      <c r="E70" s="137">
        <v>6444536.2599999998</v>
      </c>
      <c r="F70" s="137">
        <v>3222268.13</v>
      </c>
      <c r="G70" s="35">
        <v>2416701.1</v>
      </c>
      <c r="H70" s="1"/>
    </row>
    <row r="71" spans="1:11" ht="63.75" x14ac:dyDescent="0.25">
      <c r="A71" s="227">
        <v>59</v>
      </c>
      <c r="B71" s="85" t="s">
        <v>677</v>
      </c>
      <c r="C71" s="166" t="s">
        <v>297</v>
      </c>
      <c r="D71" s="167" t="s">
        <v>637</v>
      </c>
      <c r="E71" s="137">
        <v>3206867.67</v>
      </c>
      <c r="F71" s="137">
        <v>1603433.83</v>
      </c>
      <c r="G71" s="35">
        <v>1202575.3700000001</v>
      </c>
      <c r="H71" s="1"/>
    </row>
    <row r="72" spans="1:11" ht="280.5" x14ac:dyDescent="0.25">
      <c r="A72" s="226">
        <v>60</v>
      </c>
      <c r="B72" s="228" t="s">
        <v>676</v>
      </c>
      <c r="C72" s="157" t="s">
        <v>297</v>
      </c>
      <c r="D72" s="218" t="s">
        <v>675</v>
      </c>
      <c r="E72" s="127">
        <v>2748700.94</v>
      </c>
      <c r="F72" s="127">
        <v>1374350.47</v>
      </c>
      <c r="G72" s="126">
        <v>1030762.85</v>
      </c>
      <c r="H72" s="1"/>
    </row>
    <row r="73" spans="1:11" ht="140.25" x14ac:dyDescent="0.25">
      <c r="A73" s="227">
        <v>61</v>
      </c>
      <c r="B73" s="118" t="s">
        <v>674</v>
      </c>
      <c r="C73" s="143" t="s">
        <v>336</v>
      </c>
      <c r="D73" s="129" t="s">
        <v>340</v>
      </c>
      <c r="E73" s="127">
        <v>10910605.27</v>
      </c>
      <c r="F73" s="127">
        <v>5455302.6299999999</v>
      </c>
      <c r="G73" s="126">
        <v>4091476.97</v>
      </c>
      <c r="H73" s="1"/>
    </row>
    <row r="74" spans="1:11" ht="114.75" x14ac:dyDescent="0.25">
      <c r="A74" s="226">
        <v>62</v>
      </c>
      <c r="B74" s="66" t="s">
        <v>673</v>
      </c>
      <c r="C74" s="143" t="s">
        <v>297</v>
      </c>
      <c r="D74" s="129" t="s">
        <v>672</v>
      </c>
      <c r="E74" s="127">
        <v>3004630.37</v>
      </c>
      <c r="F74" s="127">
        <v>1652546.7</v>
      </c>
      <c r="G74" s="126">
        <v>1239410.03</v>
      </c>
      <c r="H74" s="1"/>
    </row>
    <row r="75" spans="1:11" ht="76.5" x14ac:dyDescent="0.25">
      <c r="A75" s="227">
        <v>63</v>
      </c>
      <c r="B75" s="66" t="s">
        <v>671</v>
      </c>
      <c r="C75" s="143" t="s">
        <v>297</v>
      </c>
      <c r="D75" s="129" t="s">
        <v>670</v>
      </c>
      <c r="E75" s="127">
        <v>796415.02</v>
      </c>
      <c r="F75" s="127">
        <v>398207.51</v>
      </c>
      <c r="G75" s="126">
        <v>298655.63</v>
      </c>
      <c r="H75" s="1"/>
    </row>
    <row r="76" spans="1:11" ht="51" x14ac:dyDescent="0.25">
      <c r="A76" s="226">
        <v>64</v>
      </c>
      <c r="B76" s="118" t="s">
        <v>669</v>
      </c>
      <c r="C76" s="143" t="s">
        <v>336</v>
      </c>
      <c r="D76" s="153" t="s">
        <v>598</v>
      </c>
      <c r="E76" s="127">
        <v>2708075.26</v>
      </c>
      <c r="F76" s="127">
        <v>1354037.63</v>
      </c>
      <c r="G76" s="126">
        <v>1015528.22</v>
      </c>
      <c r="H76" s="1"/>
    </row>
    <row r="77" spans="1:11" ht="102" x14ac:dyDescent="0.25">
      <c r="A77" s="227">
        <v>65</v>
      </c>
      <c r="B77" s="66" t="s">
        <v>668</v>
      </c>
      <c r="C77" s="51" t="s">
        <v>297</v>
      </c>
      <c r="D77" s="148" t="s">
        <v>667</v>
      </c>
      <c r="E77" s="80">
        <v>5255399.43</v>
      </c>
      <c r="F77" s="80">
        <v>2627699.71</v>
      </c>
      <c r="G77" s="79">
        <v>1970774.78</v>
      </c>
      <c r="H77" s="1"/>
    </row>
    <row r="78" spans="1:11" ht="115.5" thickBot="1" x14ac:dyDescent="0.3">
      <c r="A78" s="226">
        <v>66</v>
      </c>
      <c r="B78" s="162" t="s">
        <v>666</v>
      </c>
      <c r="C78" s="142" t="s">
        <v>297</v>
      </c>
      <c r="D78" s="225" t="s">
        <v>665</v>
      </c>
      <c r="E78" s="141">
        <v>2823082.46</v>
      </c>
      <c r="F78" s="141">
        <v>1411541.23</v>
      </c>
      <c r="G78" s="140">
        <v>1058655.92</v>
      </c>
      <c r="H78" s="1"/>
    </row>
    <row r="79" spans="1:11" ht="16.5" thickBot="1" x14ac:dyDescent="0.3">
      <c r="A79" s="41" t="s">
        <v>664</v>
      </c>
      <c r="B79" s="40"/>
      <c r="C79" s="21">
        <f>COUNTA(C49:C78)</f>
        <v>30</v>
      </c>
      <c r="D79" s="20"/>
      <c r="E79" s="19">
        <f>SUM(E49:E78)</f>
        <v>118514613.40000002</v>
      </c>
      <c r="F79" s="19">
        <f>SUM(F49:F78)</f>
        <v>59531400.609999999</v>
      </c>
      <c r="G79" s="61">
        <f>SUM(G49:G78)</f>
        <v>44648550.440000013</v>
      </c>
      <c r="H79" s="1"/>
      <c r="J79" s="8"/>
      <c r="K79" s="8"/>
    </row>
    <row r="80" spans="1:11" ht="15.75" x14ac:dyDescent="0.25">
      <c r="A80" s="88" t="s">
        <v>663</v>
      </c>
      <c r="B80" s="87"/>
      <c r="C80" s="87"/>
      <c r="D80" s="87"/>
      <c r="E80" s="87"/>
      <c r="F80" s="87"/>
      <c r="G80" s="86"/>
      <c r="H80" s="1"/>
    </row>
    <row r="81" spans="1:8" ht="31.5" x14ac:dyDescent="0.25">
      <c r="A81" s="217">
        <v>67</v>
      </c>
      <c r="B81" s="220" t="s">
        <v>662</v>
      </c>
      <c r="C81" s="223" t="s">
        <v>297</v>
      </c>
      <c r="D81" s="224" t="s">
        <v>628</v>
      </c>
      <c r="E81" s="222">
        <v>1550138.58</v>
      </c>
      <c r="F81" s="222">
        <v>775069.29</v>
      </c>
      <c r="G81" s="67">
        <v>581301.97</v>
      </c>
      <c r="H81" s="1"/>
    </row>
    <row r="82" spans="1:8" ht="38.25" x14ac:dyDescent="0.25">
      <c r="A82" s="42">
        <v>68</v>
      </c>
      <c r="B82" s="85" t="s">
        <v>661</v>
      </c>
      <c r="C82" s="223" t="s">
        <v>297</v>
      </c>
      <c r="D82" s="167" t="s">
        <v>431</v>
      </c>
      <c r="E82" s="222">
        <v>875179.5</v>
      </c>
      <c r="F82" s="222">
        <v>437589.75</v>
      </c>
      <c r="G82" s="221">
        <v>328192.31</v>
      </c>
      <c r="H82" s="1"/>
    </row>
    <row r="83" spans="1:8" ht="178.5" x14ac:dyDescent="0.25">
      <c r="A83" s="217">
        <v>69</v>
      </c>
      <c r="B83" s="220" t="s">
        <v>660</v>
      </c>
      <c r="C83" s="166" t="s">
        <v>297</v>
      </c>
      <c r="D83" s="167" t="s">
        <v>659</v>
      </c>
      <c r="E83" s="137">
        <v>730640.23</v>
      </c>
      <c r="F83" s="137">
        <v>365320.11</v>
      </c>
      <c r="G83" s="67">
        <v>273990.08</v>
      </c>
      <c r="H83" s="1"/>
    </row>
    <row r="84" spans="1:8" ht="216.75" x14ac:dyDescent="0.25">
      <c r="A84" s="42">
        <v>70</v>
      </c>
      <c r="B84" s="219" t="s">
        <v>658</v>
      </c>
      <c r="C84" s="166" t="s">
        <v>297</v>
      </c>
      <c r="D84" s="167" t="s">
        <v>657</v>
      </c>
      <c r="E84" s="137">
        <v>1579727.31</v>
      </c>
      <c r="F84" s="137">
        <v>789863.65</v>
      </c>
      <c r="G84" s="67">
        <v>592397.74</v>
      </c>
      <c r="H84" s="1"/>
    </row>
    <row r="85" spans="1:8" ht="38.25" x14ac:dyDescent="0.25">
      <c r="A85" s="217">
        <v>71</v>
      </c>
      <c r="B85" s="219" t="s">
        <v>656</v>
      </c>
      <c r="C85" s="166" t="s">
        <v>297</v>
      </c>
      <c r="D85" s="167" t="s">
        <v>431</v>
      </c>
      <c r="E85" s="137">
        <v>772458.93</v>
      </c>
      <c r="F85" s="137">
        <v>386229.46</v>
      </c>
      <c r="G85" s="67">
        <v>289672.09000000003</v>
      </c>
      <c r="H85" s="1"/>
    </row>
    <row r="86" spans="1:8" ht="140.25" x14ac:dyDescent="0.25">
      <c r="A86" s="42">
        <v>72</v>
      </c>
      <c r="B86" s="219" t="s">
        <v>655</v>
      </c>
      <c r="C86" s="157" t="s">
        <v>336</v>
      </c>
      <c r="D86" s="218" t="s">
        <v>340</v>
      </c>
      <c r="E86" s="169">
        <v>22149900</v>
      </c>
      <c r="F86" s="169">
        <v>11074950</v>
      </c>
      <c r="G86" s="168">
        <v>8306212.5</v>
      </c>
      <c r="H86" s="1"/>
    </row>
    <row r="87" spans="1:8" ht="76.5" x14ac:dyDescent="0.25">
      <c r="A87" s="217">
        <v>73</v>
      </c>
      <c r="B87" s="85" t="s">
        <v>654</v>
      </c>
      <c r="C87" s="166" t="s">
        <v>297</v>
      </c>
      <c r="D87" s="167" t="s">
        <v>653</v>
      </c>
      <c r="E87" s="137">
        <v>6181033.7300000004</v>
      </c>
      <c r="F87" s="137">
        <v>3090516.86</v>
      </c>
      <c r="G87" s="35">
        <v>2317887.65</v>
      </c>
      <c r="H87" s="1"/>
    </row>
    <row r="88" spans="1:8" ht="242.25" x14ac:dyDescent="0.25">
      <c r="A88" s="42">
        <v>74</v>
      </c>
      <c r="B88" s="85" t="s">
        <v>652</v>
      </c>
      <c r="C88" s="166" t="s">
        <v>297</v>
      </c>
      <c r="D88" s="167" t="s">
        <v>651</v>
      </c>
      <c r="E88" s="137">
        <v>2722106.25</v>
      </c>
      <c r="F88" s="137">
        <v>1361053.12</v>
      </c>
      <c r="G88" s="35">
        <v>1020789.84</v>
      </c>
      <c r="H88" s="1"/>
    </row>
    <row r="89" spans="1:8" ht="102" x14ac:dyDescent="0.25">
      <c r="A89" s="217">
        <v>75</v>
      </c>
      <c r="B89" s="118" t="s">
        <v>650</v>
      </c>
      <c r="C89" s="157" t="s">
        <v>336</v>
      </c>
      <c r="D89" s="153" t="s">
        <v>649</v>
      </c>
      <c r="E89" s="169">
        <v>21264058.600000001</v>
      </c>
      <c r="F89" s="169">
        <v>10632029.300000001</v>
      </c>
      <c r="G89" s="154">
        <v>7974021.9800000004</v>
      </c>
      <c r="H89" s="1"/>
    </row>
    <row r="90" spans="1:8" ht="229.5" x14ac:dyDescent="0.25">
      <c r="A90" s="42">
        <v>76</v>
      </c>
      <c r="B90" s="118" t="s">
        <v>648</v>
      </c>
      <c r="C90" s="143" t="s">
        <v>297</v>
      </c>
      <c r="D90" s="153" t="s">
        <v>647</v>
      </c>
      <c r="E90" s="124">
        <v>801962.52</v>
      </c>
      <c r="F90" s="127">
        <v>400981.25</v>
      </c>
      <c r="G90" s="119">
        <v>300735.94</v>
      </c>
      <c r="H90" s="1"/>
    </row>
    <row r="91" spans="1:8" ht="63.75" x14ac:dyDescent="0.25">
      <c r="A91" s="217">
        <v>77</v>
      </c>
      <c r="B91" s="85" t="s">
        <v>646</v>
      </c>
      <c r="C91" s="166" t="s">
        <v>297</v>
      </c>
      <c r="D91" s="84" t="s">
        <v>645</v>
      </c>
      <c r="E91" s="68">
        <v>3285039.84</v>
      </c>
      <c r="F91" s="68">
        <v>1806771.91</v>
      </c>
      <c r="G91" s="67">
        <v>1355078.93</v>
      </c>
      <c r="H91" s="1"/>
    </row>
    <row r="92" spans="1:8" ht="38.25" x14ac:dyDescent="0.25">
      <c r="A92" s="42">
        <v>78</v>
      </c>
      <c r="B92" s="66" t="s">
        <v>644</v>
      </c>
      <c r="C92" s="143" t="s">
        <v>297</v>
      </c>
      <c r="D92" s="129" t="s">
        <v>371</v>
      </c>
      <c r="E92" s="127">
        <v>3902632.78</v>
      </c>
      <c r="F92" s="127">
        <v>2146448.0299999998</v>
      </c>
      <c r="G92" s="194">
        <v>1609836.02</v>
      </c>
      <c r="H92" s="1"/>
    </row>
    <row r="93" spans="1:8" ht="153" x14ac:dyDescent="0.25">
      <c r="A93" s="217">
        <v>79</v>
      </c>
      <c r="B93" s="69" t="s">
        <v>643</v>
      </c>
      <c r="C93" s="166" t="s">
        <v>336</v>
      </c>
      <c r="D93" s="84" t="s">
        <v>617</v>
      </c>
      <c r="E93" s="137">
        <v>4638023.51</v>
      </c>
      <c r="F93" s="137">
        <v>2319011.75</v>
      </c>
      <c r="G93" s="35">
        <v>1739258.81</v>
      </c>
      <c r="H93" s="1"/>
    </row>
    <row r="94" spans="1:8" ht="38.25" x14ac:dyDescent="0.25">
      <c r="A94" s="42">
        <v>80</v>
      </c>
      <c r="B94" s="118" t="s">
        <v>642</v>
      </c>
      <c r="C94" s="143" t="s">
        <v>297</v>
      </c>
      <c r="D94" s="129" t="s">
        <v>502</v>
      </c>
      <c r="E94" s="127">
        <v>860276.3</v>
      </c>
      <c r="F94" s="127">
        <v>473151.96</v>
      </c>
      <c r="G94" s="194">
        <v>354863.97</v>
      </c>
      <c r="H94" s="1"/>
    </row>
    <row r="95" spans="1:8" ht="76.5" x14ac:dyDescent="0.25">
      <c r="A95" s="217">
        <v>81</v>
      </c>
      <c r="B95" s="118" t="s">
        <v>641</v>
      </c>
      <c r="C95" s="143" t="s">
        <v>297</v>
      </c>
      <c r="D95" s="129" t="s">
        <v>640</v>
      </c>
      <c r="E95" s="124">
        <v>2456059.1</v>
      </c>
      <c r="F95" s="124">
        <f>1013124.38+337708.13</f>
        <v>1350832.51</v>
      </c>
      <c r="G95" s="123">
        <v>1013124.38</v>
      </c>
      <c r="H95" s="1"/>
    </row>
    <row r="96" spans="1:8" ht="38.25" x14ac:dyDescent="0.25">
      <c r="A96" s="42">
        <v>82</v>
      </c>
      <c r="B96" s="118" t="s">
        <v>639</v>
      </c>
      <c r="C96" s="143" t="s">
        <v>297</v>
      </c>
      <c r="D96" s="129" t="s">
        <v>502</v>
      </c>
      <c r="E96" s="124">
        <v>1031582.99</v>
      </c>
      <c r="F96" s="124">
        <v>515791.49</v>
      </c>
      <c r="G96" s="123">
        <v>386843.62</v>
      </c>
      <c r="H96" s="1"/>
    </row>
    <row r="97" spans="1:11" ht="63.75" x14ac:dyDescent="0.25">
      <c r="A97" s="217">
        <v>83</v>
      </c>
      <c r="B97" s="118" t="s">
        <v>638</v>
      </c>
      <c r="C97" s="143" t="s">
        <v>297</v>
      </c>
      <c r="D97" s="129" t="s">
        <v>637</v>
      </c>
      <c r="E97" s="124">
        <v>1073804.23</v>
      </c>
      <c r="F97" s="124">
        <v>536902.11</v>
      </c>
      <c r="G97" s="123">
        <v>402676.58</v>
      </c>
      <c r="H97" s="1"/>
    </row>
    <row r="98" spans="1:11" ht="102" x14ac:dyDescent="0.25">
      <c r="A98" s="42">
        <v>84</v>
      </c>
      <c r="B98" s="118" t="s">
        <v>636</v>
      </c>
      <c r="C98" s="143" t="s">
        <v>336</v>
      </c>
      <c r="D98" s="129" t="s">
        <v>635</v>
      </c>
      <c r="E98" s="124">
        <v>5573545.1699999999</v>
      </c>
      <c r="F98" s="124">
        <v>2786772.58</v>
      </c>
      <c r="G98" s="123">
        <v>2090079.44</v>
      </c>
      <c r="H98" s="1"/>
    </row>
    <row r="99" spans="1:11" ht="128.25" thickBot="1" x14ac:dyDescent="0.3">
      <c r="A99" s="217">
        <v>85</v>
      </c>
      <c r="B99" s="162" t="s">
        <v>634</v>
      </c>
      <c r="C99" s="142" t="s">
        <v>297</v>
      </c>
      <c r="D99" s="208" t="s">
        <v>633</v>
      </c>
      <c r="E99" s="160">
        <v>5105369.3099999996</v>
      </c>
      <c r="F99" s="160">
        <v>2552684.65</v>
      </c>
      <c r="G99" s="159">
        <v>1914513.49</v>
      </c>
      <c r="H99" s="1"/>
    </row>
    <row r="100" spans="1:11" ht="16.5" thickBot="1" x14ac:dyDescent="0.3">
      <c r="A100" s="41" t="s">
        <v>632</v>
      </c>
      <c r="B100" s="40"/>
      <c r="C100" s="216">
        <f>COUNTA(C81:C99)</f>
        <v>19</v>
      </c>
      <c r="D100" s="20"/>
      <c r="E100" s="19">
        <f>SUM(E81:E99)</f>
        <v>86553538.88000001</v>
      </c>
      <c r="F100" s="19">
        <f>SUM(F81:F99)</f>
        <v>43801969.780000001</v>
      </c>
      <c r="G100" s="61">
        <f>SUM(G81:G99)</f>
        <v>32851477.339999996</v>
      </c>
      <c r="H100" s="1"/>
      <c r="J100" s="8"/>
      <c r="K100" s="8"/>
    </row>
    <row r="101" spans="1:11" ht="15.75" x14ac:dyDescent="0.25">
      <c r="A101" s="60" t="s">
        <v>631</v>
      </c>
      <c r="B101" s="59"/>
      <c r="C101" s="59"/>
      <c r="D101" s="59"/>
      <c r="E101" s="59"/>
      <c r="F101" s="59"/>
      <c r="G101" s="58"/>
      <c r="H101" s="1"/>
      <c r="J101" s="8"/>
      <c r="K101" s="8"/>
    </row>
    <row r="102" spans="1:11" ht="38.25" x14ac:dyDescent="0.25">
      <c r="A102" s="29">
        <v>86</v>
      </c>
      <c r="B102" s="118" t="s">
        <v>630</v>
      </c>
      <c r="C102" s="143" t="s">
        <v>297</v>
      </c>
      <c r="D102" s="129" t="s">
        <v>431</v>
      </c>
      <c r="E102" s="124">
        <v>858950</v>
      </c>
      <c r="F102" s="124">
        <v>429475</v>
      </c>
      <c r="G102" s="119">
        <v>322106.25</v>
      </c>
      <c r="H102" s="1"/>
      <c r="J102" s="8"/>
      <c r="K102" s="8"/>
    </row>
    <row r="103" spans="1:11" ht="31.5" x14ac:dyDescent="0.25">
      <c r="A103" s="42">
        <v>87</v>
      </c>
      <c r="B103" s="85" t="s">
        <v>629</v>
      </c>
      <c r="C103" s="166" t="s">
        <v>297</v>
      </c>
      <c r="D103" s="84" t="s">
        <v>628</v>
      </c>
      <c r="E103" s="121">
        <v>1250813.51</v>
      </c>
      <c r="F103" s="121">
        <v>687947.43</v>
      </c>
      <c r="G103" s="119">
        <v>515960.57</v>
      </c>
      <c r="H103" s="1"/>
      <c r="J103" s="8"/>
      <c r="K103" s="8"/>
    </row>
    <row r="104" spans="1:11" ht="140.25" x14ac:dyDescent="0.25">
      <c r="A104" s="29">
        <v>88</v>
      </c>
      <c r="B104" s="118" t="s">
        <v>627</v>
      </c>
      <c r="C104" s="143" t="s">
        <v>297</v>
      </c>
      <c r="D104" s="129" t="s">
        <v>626</v>
      </c>
      <c r="E104" s="124">
        <v>868537.12</v>
      </c>
      <c r="F104" s="124">
        <v>477695.42</v>
      </c>
      <c r="G104" s="123">
        <v>358271.57</v>
      </c>
      <c r="H104" s="1"/>
      <c r="J104" s="8"/>
      <c r="K104" s="8"/>
    </row>
    <row r="105" spans="1:11" ht="63.75" x14ac:dyDescent="0.25">
      <c r="A105" s="42">
        <v>89</v>
      </c>
      <c r="B105" s="85" t="s">
        <v>625</v>
      </c>
      <c r="C105" s="166" t="s">
        <v>297</v>
      </c>
      <c r="D105" s="84" t="s">
        <v>624</v>
      </c>
      <c r="E105" s="121">
        <v>5159759.54</v>
      </c>
      <c r="F105" s="121">
        <v>2579879.77</v>
      </c>
      <c r="G105" s="97">
        <v>1934909.83</v>
      </c>
      <c r="H105" s="1"/>
      <c r="J105" s="8"/>
      <c r="K105" s="8"/>
    </row>
    <row r="106" spans="1:11" ht="38.25" x14ac:dyDescent="0.25">
      <c r="A106" s="29">
        <v>90</v>
      </c>
      <c r="B106" s="118" t="s">
        <v>623</v>
      </c>
      <c r="C106" s="143" t="s">
        <v>297</v>
      </c>
      <c r="D106" s="72" t="s">
        <v>502</v>
      </c>
      <c r="E106" s="124">
        <v>1070300.49</v>
      </c>
      <c r="F106" s="124">
        <v>588665.27</v>
      </c>
      <c r="G106" s="102">
        <v>441498.95</v>
      </c>
      <c r="H106" s="1"/>
      <c r="J106" s="8"/>
      <c r="K106" s="8"/>
    </row>
    <row r="107" spans="1:11" ht="47.25" x14ac:dyDescent="0.25">
      <c r="A107" s="42">
        <v>91</v>
      </c>
      <c r="B107" s="118" t="s">
        <v>622</v>
      </c>
      <c r="C107" s="143" t="s">
        <v>297</v>
      </c>
      <c r="D107" s="72" t="s">
        <v>621</v>
      </c>
      <c r="E107" s="124">
        <v>1332258.75</v>
      </c>
      <c r="F107" s="124">
        <v>666129.37</v>
      </c>
      <c r="G107" s="102">
        <v>499597.03</v>
      </c>
      <c r="H107" s="1"/>
      <c r="J107" s="8"/>
      <c r="K107" s="8"/>
    </row>
    <row r="108" spans="1:11" ht="63.75" x14ac:dyDescent="0.25">
      <c r="A108" s="29">
        <v>92</v>
      </c>
      <c r="B108" s="118" t="s">
        <v>620</v>
      </c>
      <c r="C108" s="143" t="s">
        <v>336</v>
      </c>
      <c r="D108" s="129" t="s">
        <v>619</v>
      </c>
      <c r="E108" s="124">
        <v>1006793.16</v>
      </c>
      <c r="F108" s="124">
        <f>377547.43+125849.15</f>
        <v>503396.57999999996</v>
      </c>
      <c r="G108" s="119">
        <v>377547.44</v>
      </c>
      <c r="H108" s="1"/>
      <c r="J108" s="8"/>
      <c r="K108" s="8"/>
    </row>
    <row r="109" spans="1:11" ht="153" x14ac:dyDescent="0.25">
      <c r="A109" s="42">
        <v>93</v>
      </c>
      <c r="B109" s="118" t="s">
        <v>618</v>
      </c>
      <c r="C109" s="143" t="s">
        <v>336</v>
      </c>
      <c r="D109" s="128" t="s">
        <v>617</v>
      </c>
      <c r="E109" s="124">
        <v>6744652.6600000001</v>
      </c>
      <c r="F109" s="124">
        <v>3372326.33</v>
      </c>
      <c r="G109" s="123">
        <v>2529244.75</v>
      </c>
      <c r="H109" s="1"/>
      <c r="J109" s="8"/>
      <c r="K109" s="8"/>
    </row>
    <row r="110" spans="1:11" ht="38.25" x14ac:dyDescent="0.25">
      <c r="A110" s="29">
        <v>94</v>
      </c>
      <c r="B110" s="118" t="s">
        <v>616</v>
      </c>
      <c r="C110" s="143" t="s">
        <v>297</v>
      </c>
      <c r="D110" s="128" t="s">
        <v>502</v>
      </c>
      <c r="E110" s="124">
        <v>1057272.8500000001</v>
      </c>
      <c r="F110" s="124">
        <v>634363.71</v>
      </c>
      <c r="G110" s="123">
        <v>475772.78</v>
      </c>
      <c r="H110" s="1"/>
      <c r="J110" s="8"/>
      <c r="K110" s="8"/>
    </row>
    <row r="111" spans="1:11" ht="102" x14ac:dyDescent="0.25">
      <c r="A111" s="42">
        <v>95</v>
      </c>
      <c r="B111" s="118" t="s">
        <v>615</v>
      </c>
      <c r="C111" s="143" t="s">
        <v>297</v>
      </c>
      <c r="D111" s="128" t="s">
        <v>614</v>
      </c>
      <c r="E111" s="124">
        <v>1018001.86</v>
      </c>
      <c r="F111" s="124">
        <v>509000.93</v>
      </c>
      <c r="G111" s="123">
        <v>381750.7</v>
      </c>
      <c r="H111" s="1"/>
      <c r="J111" s="8"/>
      <c r="K111" s="8"/>
    </row>
    <row r="112" spans="1:11" ht="89.25" x14ac:dyDescent="0.25">
      <c r="A112" s="29">
        <v>96</v>
      </c>
      <c r="B112" s="118" t="s">
        <v>613</v>
      </c>
      <c r="C112" s="143" t="s">
        <v>336</v>
      </c>
      <c r="D112" s="128" t="s">
        <v>612</v>
      </c>
      <c r="E112" s="124">
        <v>10972214.449999999</v>
      </c>
      <c r="F112" s="124">
        <v>5486107.2300000004</v>
      </c>
      <c r="G112" s="123">
        <v>4114580.42</v>
      </c>
      <c r="H112" s="1"/>
      <c r="J112" s="8"/>
      <c r="K112" s="8"/>
    </row>
    <row r="113" spans="1:11" ht="140.25" x14ac:dyDescent="0.25">
      <c r="A113" s="42">
        <v>97</v>
      </c>
      <c r="B113" s="66" t="s">
        <v>611</v>
      </c>
      <c r="C113" s="51" t="s">
        <v>297</v>
      </c>
      <c r="D113" s="72" t="s">
        <v>511</v>
      </c>
      <c r="E113" s="103">
        <v>3830562.82</v>
      </c>
      <c r="F113" s="103">
        <v>2106809.5499999998</v>
      </c>
      <c r="G113" s="102">
        <v>1580107.16</v>
      </c>
      <c r="H113" s="1"/>
      <c r="J113" s="8"/>
      <c r="K113" s="8"/>
    </row>
    <row r="114" spans="1:11" ht="38.25" x14ac:dyDescent="0.25">
      <c r="A114" s="29">
        <v>98</v>
      </c>
      <c r="B114" s="66" t="s">
        <v>610</v>
      </c>
      <c r="C114" s="51" t="s">
        <v>297</v>
      </c>
      <c r="D114" s="72" t="s">
        <v>502</v>
      </c>
      <c r="E114" s="103">
        <v>909032.27</v>
      </c>
      <c r="F114" s="103">
        <v>499967.75</v>
      </c>
      <c r="G114" s="102">
        <v>374975.81</v>
      </c>
      <c r="H114" s="1"/>
      <c r="J114" s="8"/>
      <c r="K114" s="8"/>
    </row>
    <row r="115" spans="1:11" ht="38.25" x14ac:dyDescent="0.25">
      <c r="A115" s="42">
        <v>99</v>
      </c>
      <c r="B115" s="66" t="s">
        <v>609</v>
      </c>
      <c r="C115" s="51" t="s">
        <v>297</v>
      </c>
      <c r="D115" s="72" t="s">
        <v>506</v>
      </c>
      <c r="E115" s="103">
        <v>6745950</v>
      </c>
      <c r="F115" s="103">
        <v>3372975</v>
      </c>
      <c r="G115" s="102">
        <v>2529731.25</v>
      </c>
      <c r="H115" s="1"/>
      <c r="J115" s="8"/>
      <c r="K115" s="8"/>
    </row>
    <row r="116" spans="1:11" ht="178.5" x14ac:dyDescent="0.25">
      <c r="A116" s="29">
        <v>100</v>
      </c>
      <c r="B116" s="66" t="s">
        <v>608</v>
      </c>
      <c r="C116" s="51" t="s">
        <v>297</v>
      </c>
      <c r="D116" s="72" t="s">
        <v>607</v>
      </c>
      <c r="E116" s="103">
        <v>1088835.05</v>
      </c>
      <c r="F116" s="103">
        <v>598859.28</v>
      </c>
      <c r="G116" s="102">
        <v>449144.46</v>
      </c>
      <c r="H116" s="1"/>
      <c r="J116" s="8"/>
      <c r="K116" s="8"/>
    </row>
    <row r="117" spans="1:11" ht="102" x14ac:dyDescent="0.25">
      <c r="A117" s="42">
        <v>101</v>
      </c>
      <c r="B117" s="66" t="s">
        <v>606</v>
      </c>
      <c r="C117" s="51" t="s">
        <v>297</v>
      </c>
      <c r="D117" s="72" t="s">
        <v>520</v>
      </c>
      <c r="E117" s="103">
        <v>3540510.04</v>
      </c>
      <c r="F117" s="103">
        <v>1770255.02</v>
      </c>
      <c r="G117" s="102">
        <v>1327691.27</v>
      </c>
      <c r="H117" s="1"/>
      <c r="J117" s="8"/>
      <c r="K117" s="8"/>
    </row>
    <row r="118" spans="1:11" ht="140.25" x14ac:dyDescent="0.25">
      <c r="A118" s="29">
        <v>102</v>
      </c>
      <c r="B118" s="66" t="s">
        <v>605</v>
      </c>
      <c r="C118" s="51" t="s">
        <v>297</v>
      </c>
      <c r="D118" s="72" t="s">
        <v>604</v>
      </c>
      <c r="E118" s="103">
        <v>3396686.23</v>
      </c>
      <c r="F118" s="103">
        <v>1868177.43</v>
      </c>
      <c r="G118" s="102">
        <v>1401133.07</v>
      </c>
      <c r="H118" s="1"/>
      <c r="J118" s="8"/>
      <c r="K118" s="8"/>
    </row>
    <row r="119" spans="1:11" ht="76.5" x14ac:dyDescent="0.25">
      <c r="A119" s="42">
        <v>103</v>
      </c>
      <c r="B119" s="66" t="s">
        <v>603</v>
      </c>
      <c r="C119" s="51" t="s">
        <v>336</v>
      </c>
      <c r="D119" s="72" t="s">
        <v>602</v>
      </c>
      <c r="E119" s="103">
        <v>20837908.870000001</v>
      </c>
      <c r="F119" s="103">
        <v>10418954.43</v>
      </c>
      <c r="G119" s="102">
        <v>7814215.8200000003</v>
      </c>
      <c r="H119" s="1"/>
      <c r="J119" s="8"/>
      <c r="K119" s="8"/>
    </row>
    <row r="120" spans="1:11" ht="140.25" x14ac:dyDescent="0.25">
      <c r="A120" s="29">
        <v>104</v>
      </c>
      <c r="B120" s="69" t="s">
        <v>601</v>
      </c>
      <c r="C120" s="48" t="s">
        <v>336</v>
      </c>
      <c r="D120" s="83" t="s">
        <v>600</v>
      </c>
      <c r="E120" s="98">
        <v>22452159.809999999</v>
      </c>
      <c r="F120" s="98">
        <v>11226079.9</v>
      </c>
      <c r="G120" s="97">
        <v>8419559.9299999997</v>
      </c>
      <c r="H120" s="1"/>
      <c r="J120" s="8"/>
      <c r="K120" s="8"/>
    </row>
    <row r="121" spans="1:11" ht="51" x14ac:dyDescent="0.25">
      <c r="A121" s="42">
        <v>105</v>
      </c>
      <c r="B121" s="66" t="s">
        <v>599</v>
      </c>
      <c r="C121" s="51" t="s">
        <v>336</v>
      </c>
      <c r="D121" s="72" t="s">
        <v>598</v>
      </c>
      <c r="E121" s="103">
        <v>22486500</v>
      </c>
      <c r="F121" s="103">
        <v>11243250</v>
      </c>
      <c r="G121" s="102">
        <v>8432437.5</v>
      </c>
      <c r="H121" s="1"/>
      <c r="J121" s="8"/>
      <c r="K121" s="8"/>
    </row>
    <row r="122" spans="1:11" ht="89.25" x14ac:dyDescent="0.25">
      <c r="A122" s="29">
        <v>106</v>
      </c>
      <c r="B122" s="66" t="s">
        <v>597</v>
      </c>
      <c r="C122" s="51" t="s">
        <v>336</v>
      </c>
      <c r="D122" s="72" t="s">
        <v>596</v>
      </c>
      <c r="E122" s="103">
        <v>1544952.38</v>
      </c>
      <c r="F122" s="103">
        <v>772476.19</v>
      </c>
      <c r="G122" s="102">
        <v>579357.14</v>
      </c>
      <c r="H122" s="1"/>
      <c r="J122" s="8"/>
      <c r="K122" s="8"/>
    </row>
    <row r="123" spans="1:11" ht="76.5" x14ac:dyDescent="0.25">
      <c r="A123" s="42">
        <v>107</v>
      </c>
      <c r="B123" s="66" t="s">
        <v>595</v>
      </c>
      <c r="C123" s="51" t="s">
        <v>297</v>
      </c>
      <c r="D123" s="72" t="s">
        <v>594</v>
      </c>
      <c r="E123" s="103">
        <v>1851041.32</v>
      </c>
      <c r="F123" s="103">
        <v>925520.66</v>
      </c>
      <c r="G123" s="102">
        <v>694140.5</v>
      </c>
      <c r="H123" s="1"/>
      <c r="J123" s="8"/>
      <c r="K123" s="8"/>
    </row>
    <row r="124" spans="1:11" ht="140.25" x14ac:dyDescent="0.25">
      <c r="A124" s="29">
        <v>108</v>
      </c>
      <c r="B124" s="66" t="s">
        <v>593</v>
      </c>
      <c r="C124" s="51" t="s">
        <v>297</v>
      </c>
      <c r="D124" s="72" t="s">
        <v>592</v>
      </c>
      <c r="E124" s="103">
        <v>1607602.12</v>
      </c>
      <c r="F124" s="103">
        <v>803801.06</v>
      </c>
      <c r="G124" s="102">
        <v>602850.80000000005</v>
      </c>
      <c r="H124" s="1"/>
      <c r="J124" s="8"/>
      <c r="K124" s="8"/>
    </row>
    <row r="125" spans="1:11" ht="76.5" x14ac:dyDescent="0.25">
      <c r="A125" s="42">
        <v>109</v>
      </c>
      <c r="B125" s="66" t="s">
        <v>591</v>
      </c>
      <c r="C125" s="51" t="s">
        <v>297</v>
      </c>
      <c r="D125" s="72" t="s">
        <v>590</v>
      </c>
      <c r="E125" s="103">
        <v>203212.85</v>
      </c>
      <c r="F125" s="103">
        <v>111767.07</v>
      </c>
      <c r="G125" s="102">
        <v>83825.3</v>
      </c>
      <c r="H125" s="1"/>
      <c r="J125" s="8"/>
      <c r="K125" s="8"/>
    </row>
    <row r="126" spans="1:11" ht="38.25" x14ac:dyDescent="0.25">
      <c r="A126" s="29">
        <v>110</v>
      </c>
      <c r="B126" s="69" t="s">
        <v>589</v>
      </c>
      <c r="C126" s="48" t="s">
        <v>297</v>
      </c>
      <c r="D126" s="83" t="s">
        <v>502</v>
      </c>
      <c r="E126" s="98">
        <v>3769763.11</v>
      </c>
      <c r="F126" s="98">
        <v>2073369.71</v>
      </c>
      <c r="G126" s="97">
        <v>1555027.2825</v>
      </c>
      <c r="H126" s="1"/>
      <c r="J126" s="8"/>
      <c r="K126" s="8"/>
    </row>
    <row r="127" spans="1:11" ht="242.25" x14ac:dyDescent="0.25">
      <c r="A127" s="42">
        <v>111</v>
      </c>
      <c r="B127" s="152" t="s">
        <v>588</v>
      </c>
      <c r="C127" s="64" t="s">
        <v>297</v>
      </c>
      <c r="D127" s="215" t="s">
        <v>587</v>
      </c>
      <c r="E127" s="214">
        <v>3681020.23</v>
      </c>
      <c r="F127" s="214">
        <v>2024561.12</v>
      </c>
      <c r="G127" s="213">
        <v>1518420.84</v>
      </c>
      <c r="H127" s="1"/>
      <c r="J127" s="8"/>
      <c r="K127" s="8"/>
    </row>
    <row r="128" spans="1:11" ht="38.25" x14ac:dyDescent="0.25">
      <c r="A128" s="29">
        <v>112</v>
      </c>
      <c r="B128" s="66" t="s">
        <v>586</v>
      </c>
      <c r="C128" s="51" t="s">
        <v>297</v>
      </c>
      <c r="D128" s="72" t="s">
        <v>502</v>
      </c>
      <c r="E128" s="103">
        <v>1111973.8400000001</v>
      </c>
      <c r="F128" s="103">
        <v>611585.62</v>
      </c>
      <c r="G128" s="102">
        <v>458689.22</v>
      </c>
      <c r="H128" s="1"/>
      <c r="J128" s="8"/>
      <c r="K128" s="8"/>
    </row>
    <row r="129" spans="1:11" ht="38.25" x14ac:dyDescent="0.25">
      <c r="A129" s="42">
        <v>113</v>
      </c>
      <c r="B129" s="66" t="s">
        <v>585</v>
      </c>
      <c r="C129" s="51" t="s">
        <v>297</v>
      </c>
      <c r="D129" s="72" t="s">
        <v>528</v>
      </c>
      <c r="E129" s="103">
        <v>6745950</v>
      </c>
      <c r="F129" s="103">
        <v>3710272.5</v>
      </c>
      <c r="G129" s="102">
        <v>2782704.38</v>
      </c>
      <c r="H129" s="1"/>
      <c r="J129" s="8"/>
      <c r="K129" s="8"/>
    </row>
    <row r="130" spans="1:11" ht="102" x14ac:dyDescent="0.25">
      <c r="A130" s="29">
        <v>114</v>
      </c>
      <c r="B130" s="66" t="s">
        <v>584</v>
      </c>
      <c r="C130" s="51" t="s">
        <v>297</v>
      </c>
      <c r="D130" s="72" t="s">
        <v>346</v>
      </c>
      <c r="E130" s="103">
        <v>14659331.65</v>
      </c>
      <c r="F130" s="103">
        <v>7329665.8200000003</v>
      </c>
      <c r="G130" s="102">
        <v>5497249.3700000001</v>
      </c>
      <c r="H130" s="1"/>
      <c r="J130" s="8"/>
      <c r="K130" s="8"/>
    </row>
    <row r="131" spans="1:11" ht="39" thickBot="1" x14ac:dyDescent="0.3">
      <c r="A131" s="42">
        <v>115</v>
      </c>
      <c r="B131" s="69" t="s">
        <v>583</v>
      </c>
      <c r="C131" s="48" t="s">
        <v>297</v>
      </c>
      <c r="D131" s="83" t="s">
        <v>528</v>
      </c>
      <c r="E131" s="98">
        <v>6745950</v>
      </c>
      <c r="F131" s="98">
        <v>3710272.5</v>
      </c>
      <c r="G131" s="97">
        <v>2782704.38</v>
      </c>
      <c r="H131" s="1"/>
      <c r="J131" s="8"/>
      <c r="K131" s="8"/>
    </row>
    <row r="132" spans="1:11" ht="16.5" thickBot="1" x14ac:dyDescent="0.3">
      <c r="A132" s="41" t="s">
        <v>582</v>
      </c>
      <c r="B132" s="40"/>
      <c r="C132" s="21">
        <f>COUNTA(C102:C131)</f>
        <v>30</v>
      </c>
      <c r="D132" s="20"/>
      <c r="E132" s="19">
        <f>SUM(E102:E131)</f>
        <v>158548496.97999999</v>
      </c>
      <c r="F132" s="19">
        <f>SUM(F102:F131)</f>
        <v>81113607.649999976</v>
      </c>
      <c r="G132" s="61">
        <f>SUM(G102:G131)</f>
        <v>60835205.772500001</v>
      </c>
      <c r="H132" s="1"/>
      <c r="J132" s="8"/>
      <c r="K132" s="8"/>
    </row>
    <row r="133" spans="1:11" ht="15.75" x14ac:dyDescent="0.25">
      <c r="A133" s="212" t="s">
        <v>581</v>
      </c>
      <c r="B133" s="211"/>
      <c r="C133" s="211"/>
      <c r="D133" s="211"/>
      <c r="E133" s="211"/>
      <c r="F133" s="211"/>
      <c r="G133" s="210"/>
      <c r="H133" s="1"/>
    </row>
    <row r="134" spans="1:11" ht="38.25" x14ac:dyDescent="0.25">
      <c r="A134" s="42">
        <v>116</v>
      </c>
      <c r="B134" s="209" t="s">
        <v>580</v>
      </c>
      <c r="C134" s="166" t="s">
        <v>297</v>
      </c>
      <c r="D134" s="167" t="s">
        <v>502</v>
      </c>
      <c r="E134" s="137">
        <v>5643184.8399999999</v>
      </c>
      <c r="F134" s="137">
        <v>3103751.66</v>
      </c>
      <c r="G134" s="67">
        <v>2327813.7400000002</v>
      </c>
      <c r="H134" s="1"/>
    </row>
    <row r="135" spans="1:11" ht="51" x14ac:dyDescent="0.25">
      <c r="A135" s="42">
        <v>117</v>
      </c>
      <c r="B135" s="118" t="s">
        <v>224</v>
      </c>
      <c r="C135" s="157" t="s">
        <v>336</v>
      </c>
      <c r="D135" s="153" t="s">
        <v>518</v>
      </c>
      <c r="E135" s="63">
        <v>1205977.6200000001</v>
      </c>
      <c r="F135" s="169">
        <v>602988.81000000006</v>
      </c>
      <c r="G135" s="62">
        <v>452241.61</v>
      </c>
      <c r="H135" s="1"/>
    </row>
    <row r="136" spans="1:11" ht="38.25" x14ac:dyDescent="0.25">
      <c r="A136" s="42">
        <v>118</v>
      </c>
      <c r="B136" s="118" t="s">
        <v>579</v>
      </c>
      <c r="C136" s="143" t="s">
        <v>297</v>
      </c>
      <c r="D136" s="148" t="s">
        <v>502</v>
      </c>
      <c r="E136" s="63">
        <v>1378073.54</v>
      </c>
      <c r="F136" s="127">
        <v>757940.45</v>
      </c>
      <c r="G136" s="62">
        <v>568455.34</v>
      </c>
      <c r="H136" s="1"/>
    </row>
    <row r="137" spans="1:11" ht="38.25" x14ac:dyDescent="0.25">
      <c r="A137" s="42">
        <v>119</v>
      </c>
      <c r="B137" s="118" t="s">
        <v>578</v>
      </c>
      <c r="C137" s="143" t="s">
        <v>297</v>
      </c>
      <c r="D137" s="148" t="s">
        <v>528</v>
      </c>
      <c r="E137" s="63">
        <v>2399311.4</v>
      </c>
      <c r="F137" s="127">
        <v>1439586.84</v>
      </c>
      <c r="G137" s="62">
        <v>1079690.1299999999</v>
      </c>
      <c r="H137" s="1"/>
    </row>
    <row r="138" spans="1:11" ht="38.25" x14ac:dyDescent="0.25">
      <c r="A138" s="42">
        <v>120</v>
      </c>
      <c r="B138" s="85" t="s">
        <v>577</v>
      </c>
      <c r="C138" s="166" t="s">
        <v>297</v>
      </c>
      <c r="D138" s="147" t="s">
        <v>502</v>
      </c>
      <c r="E138" s="137">
        <v>979236.24</v>
      </c>
      <c r="F138" s="137">
        <v>538579.93000000005</v>
      </c>
      <c r="G138" s="197">
        <v>403934.95</v>
      </c>
      <c r="H138" s="1"/>
    </row>
    <row r="139" spans="1:11" ht="38.25" x14ac:dyDescent="0.25">
      <c r="A139" s="42">
        <v>121</v>
      </c>
      <c r="B139" s="118" t="s">
        <v>576</v>
      </c>
      <c r="C139" s="143" t="s">
        <v>297</v>
      </c>
      <c r="D139" s="148" t="s">
        <v>502</v>
      </c>
      <c r="E139" s="127">
        <v>1273276.3999999999</v>
      </c>
      <c r="F139" s="127">
        <v>700302.02</v>
      </c>
      <c r="G139" s="126">
        <v>525226.52</v>
      </c>
      <c r="H139" s="1"/>
    </row>
    <row r="140" spans="1:11" ht="47.25" x14ac:dyDescent="0.25">
      <c r="A140" s="42">
        <v>122</v>
      </c>
      <c r="B140" s="118" t="s">
        <v>575</v>
      </c>
      <c r="C140" s="143" t="s">
        <v>297</v>
      </c>
      <c r="D140" s="128" t="s">
        <v>431</v>
      </c>
      <c r="E140" s="127">
        <v>938183.54</v>
      </c>
      <c r="F140" s="127">
        <v>469091.77</v>
      </c>
      <c r="G140" s="126">
        <v>351818.83</v>
      </c>
      <c r="H140" s="1"/>
      <c r="J140" s="8"/>
      <c r="K140" s="8"/>
    </row>
    <row r="141" spans="1:11" ht="38.25" x14ac:dyDescent="0.25">
      <c r="A141" s="42">
        <v>123</v>
      </c>
      <c r="B141" s="66" t="s">
        <v>574</v>
      </c>
      <c r="C141" s="51" t="s">
        <v>297</v>
      </c>
      <c r="D141" s="72" t="s">
        <v>431</v>
      </c>
      <c r="E141" s="80">
        <v>6708600</v>
      </c>
      <c r="F141" s="80">
        <v>3354300</v>
      </c>
      <c r="G141" s="79">
        <v>2515725</v>
      </c>
      <c r="H141" s="1"/>
      <c r="J141" s="8"/>
      <c r="K141" s="8"/>
    </row>
    <row r="142" spans="1:11" ht="89.25" x14ac:dyDescent="0.25">
      <c r="A142" s="42">
        <v>124</v>
      </c>
      <c r="B142" s="66" t="s">
        <v>573</v>
      </c>
      <c r="C142" s="51" t="s">
        <v>336</v>
      </c>
      <c r="D142" s="72" t="s">
        <v>572</v>
      </c>
      <c r="E142" s="80">
        <v>22513500</v>
      </c>
      <c r="F142" s="80">
        <v>11256750</v>
      </c>
      <c r="G142" s="79">
        <v>8442562.5</v>
      </c>
      <c r="H142" s="1"/>
      <c r="J142" s="8"/>
      <c r="K142" s="8"/>
    </row>
    <row r="143" spans="1:11" ht="140.25" x14ac:dyDescent="0.25">
      <c r="A143" s="42">
        <v>125</v>
      </c>
      <c r="B143" s="66" t="s">
        <v>571</v>
      </c>
      <c r="C143" s="51" t="s">
        <v>297</v>
      </c>
      <c r="D143" s="72" t="s">
        <v>543</v>
      </c>
      <c r="E143" s="80">
        <v>1244166.58</v>
      </c>
      <c r="F143" s="80">
        <v>684291.62</v>
      </c>
      <c r="G143" s="79">
        <v>513218.72</v>
      </c>
      <c r="H143" s="1"/>
      <c r="J143" s="8"/>
      <c r="K143" s="8"/>
    </row>
    <row r="144" spans="1:11" ht="140.25" x14ac:dyDescent="0.25">
      <c r="A144" s="42">
        <v>126</v>
      </c>
      <c r="B144" s="66" t="s">
        <v>570</v>
      </c>
      <c r="C144" s="51" t="s">
        <v>297</v>
      </c>
      <c r="D144" s="72" t="s">
        <v>543</v>
      </c>
      <c r="E144" s="80">
        <v>627425.42000000004</v>
      </c>
      <c r="F144" s="80">
        <v>313712.71000000002</v>
      </c>
      <c r="G144" s="79">
        <v>235284.53</v>
      </c>
      <c r="H144" s="1"/>
      <c r="J144" s="8"/>
      <c r="K144" s="8"/>
    </row>
    <row r="145" spans="1:11" ht="216.75" x14ac:dyDescent="0.25">
      <c r="A145" s="42">
        <v>127</v>
      </c>
      <c r="B145" s="66" t="s">
        <v>569</v>
      </c>
      <c r="C145" s="51" t="s">
        <v>297</v>
      </c>
      <c r="D145" s="72" t="s">
        <v>556</v>
      </c>
      <c r="E145" s="80">
        <v>4038835.05</v>
      </c>
      <c r="F145" s="80">
        <v>2221359.2799999998</v>
      </c>
      <c r="G145" s="79">
        <v>1666019.46</v>
      </c>
      <c r="H145" s="1"/>
      <c r="J145" s="8"/>
      <c r="K145" s="8"/>
    </row>
    <row r="146" spans="1:11" ht="38.25" x14ac:dyDescent="0.25">
      <c r="A146" s="42">
        <v>128</v>
      </c>
      <c r="B146" s="66" t="s">
        <v>568</v>
      </c>
      <c r="C146" s="51" t="s">
        <v>297</v>
      </c>
      <c r="D146" s="72" t="s">
        <v>506</v>
      </c>
      <c r="E146" s="80">
        <v>5750655.7199999997</v>
      </c>
      <c r="F146" s="80">
        <v>2875327.86</v>
      </c>
      <c r="G146" s="79">
        <v>2156495.9</v>
      </c>
      <c r="H146" s="1"/>
      <c r="J146" s="8"/>
      <c r="K146" s="8"/>
    </row>
    <row r="147" spans="1:11" ht="63.75" x14ac:dyDescent="0.25">
      <c r="A147" s="42">
        <v>129</v>
      </c>
      <c r="B147" s="66" t="s">
        <v>567</v>
      </c>
      <c r="C147" s="51" t="s">
        <v>297</v>
      </c>
      <c r="D147" s="72" t="s">
        <v>566</v>
      </c>
      <c r="E147" s="80">
        <v>2064864</v>
      </c>
      <c r="F147" s="80">
        <v>1032432</v>
      </c>
      <c r="G147" s="79">
        <v>774324</v>
      </c>
      <c r="H147" s="1"/>
      <c r="J147" s="8"/>
      <c r="K147" s="8"/>
    </row>
    <row r="148" spans="1:11" ht="76.5" x14ac:dyDescent="0.25">
      <c r="A148" s="42">
        <v>130</v>
      </c>
      <c r="B148" s="66" t="s">
        <v>565</v>
      </c>
      <c r="C148" s="51" t="s">
        <v>297</v>
      </c>
      <c r="D148" s="72" t="s">
        <v>564</v>
      </c>
      <c r="E148" s="80">
        <v>1970510.57</v>
      </c>
      <c r="F148" s="80">
        <v>985255.28</v>
      </c>
      <c r="G148" s="79">
        <v>738941.46</v>
      </c>
      <c r="H148" s="1"/>
      <c r="J148" s="8"/>
      <c r="K148" s="8"/>
    </row>
    <row r="149" spans="1:11" ht="318.75" x14ac:dyDescent="0.25">
      <c r="A149" s="42">
        <v>131</v>
      </c>
      <c r="B149" s="66" t="s">
        <v>563</v>
      </c>
      <c r="C149" s="51" t="s">
        <v>297</v>
      </c>
      <c r="D149" s="72" t="s">
        <v>562</v>
      </c>
      <c r="E149" s="80">
        <v>1635001.92</v>
      </c>
      <c r="F149" s="80">
        <v>817500.96</v>
      </c>
      <c r="G149" s="79">
        <v>613125.72</v>
      </c>
      <c r="H149" s="1"/>
      <c r="J149" s="8"/>
      <c r="K149" s="8"/>
    </row>
    <row r="150" spans="1:11" ht="255" x14ac:dyDescent="0.25">
      <c r="A150" s="42">
        <v>132</v>
      </c>
      <c r="B150" s="66" t="s">
        <v>561</v>
      </c>
      <c r="C150" s="51" t="s">
        <v>297</v>
      </c>
      <c r="D150" s="72" t="s">
        <v>560</v>
      </c>
      <c r="E150" s="80">
        <v>1386972.55</v>
      </c>
      <c r="F150" s="80">
        <v>693486.27</v>
      </c>
      <c r="G150" s="79">
        <v>520114.7</v>
      </c>
      <c r="H150" s="1"/>
      <c r="J150" s="8"/>
      <c r="K150" s="8"/>
    </row>
    <row r="151" spans="1:11" ht="140.25" x14ac:dyDescent="0.25">
      <c r="A151" s="42">
        <v>133</v>
      </c>
      <c r="B151" s="66" t="s">
        <v>559</v>
      </c>
      <c r="C151" s="51" t="s">
        <v>297</v>
      </c>
      <c r="D151" s="72" t="s">
        <v>558</v>
      </c>
      <c r="E151" s="80">
        <v>1306875.17</v>
      </c>
      <c r="F151" s="80">
        <v>653437.58000000007</v>
      </c>
      <c r="G151" s="79">
        <v>490078.19</v>
      </c>
      <c r="H151" s="1"/>
      <c r="J151" s="8"/>
      <c r="K151" s="8"/>
    </row>
    <row r="152" spans="1:11" ht="216.75" x14ac:dyDescent="0.25">
      <c r="A152" s="42">
        <v>134</v>
      </c>
      <c r="B152" s="66" t="s">
        <v>557</v>
      </c>
      <c r="C152" s="51" t="s">
        <v>297</v>
      </c>
      <c r="D152" s="72" t="s">
        <v>556</v>
      </c>
      <c r="E152" s="80">
        <v>4418783.58</v>
      </c>
      <c r="F152" s="80">
        <v>2430330.9700000002</v>
      </c>
      <c r="G152" s="79">
        <v>1822748.23</v>
      </c>
      <c r="H152" s="1"/>
      <c r="J152" s="8"/>
      <c r="K152" s="8"/>
    </row>
    <row r="153" spans="1:11" ht="140.25" x14ac:dyDescent="0.25">
      <c r="A153" s="42">
        <v>135</v>
      </c>
      <c r="B153" s="66" t="s">
        <v>555</v>
      </c>
      <c r="C153" s="51" t="s">
        <v>297</v>
      </c>
      <c r="D153" s="72" t="s">
        <v>552</v>
      </c>
      <c r="E153" s="80">
        <v>2188771.65</v>
      </c>
      <c r="F153" s="80">
        <v>1094385.82</v>
      </c>
      <c r="G153" s="79">
        <v>820789.37</v>
      </c>
      <c r="H153" s="1"/>
      <c r="J153" s="8"/>
      <c r="K153" s="8"/>
    </row>
    <row r="154" spans="1:11" ht="51" x14ac:dyDescent="0.25">
      <c r="A154" s="42">
        <v>136</v>
      </c>
      <c r="B154" s="66" t="s">
        <v>554</v>
      </c>
      <c r="C154" s="51" t="s">
        <v>336</v>
      </c>
      <c r="D154" s="72" t="s">
        <v>518</v>
      </c>
      <c r="E154" s="80">
        <v>424483.72</v>
      </c>
      <c r="F154" s="80">
        <v>212241.86</v>
      </c>
      <c r="G154" s="79">
        <v>159181.4</v>
      </c>
      <c r="H154" s="1"/>
      <c r="J154" s="8"/>
      <c r="K154" s="8"/>
    </row>
    <row r="155" spans="1:11" ht="140.25" x14ac:dyDescent="0.25">
      <c r="A155" s="42">
        <v>137</v>
      </c>
      <c r="B155" s="66" t="s">
        <v>553</v>
      </c>
      <c r="C155" s="51" t="s">
        <v>336</v>
      </c>
      <c r="D155" s="72" t="s">
        <v>552</v>
      </c>
      <c r="E155" s="80">
        <v>4136413.8</v>
      </c>
      <c r="F155" s="80">
        <v>2068206.9</v>
      </c>
      <c r="G155" s="79">
        <v>1551155.18</v>
      </c>
      <c r="H155" s="1"/>
      <c r="J155" s="8"/>
      <c r="K155" s="8"/>
    </row>
    <row r="156" spans="1:11" ht="38.25" x14ac:dyDescent="0.25">
      <c r="A156" s="42">
        <v>138</v>
      </c>
      <c r="B156" s="69" t="s">
        <v>551</v>
      </c>
      <c r="C156" s="48" t="s">
        <v>336</v>
      </c>
      <c r="D156" s="83" t="s">
        <v>502</v>
      </c>
      <c r="E156" s="77">
        <v>1597856.52</v>
      </c>
      <c r="F156" s="77">
        <v>878821.09</v>
      </c>
      <c r="G156" s="76">
        <v>659115.81999999995</v>
      </c>
      <c r="H156" s="1"/>
      <c r="J156" s="8"/>
      <c r="K156" s="8"/>
    </row>
    <row r="157" spans="1:11" ht="38.25" x14ac:dyDescent="0.25">
      <c r="A157" s="42">
        <v>139</v>
      </c>
      <c r="B157" s="66" t="s">
        <v>550</v>
      </c>
      <c r="C157" s="51" t="s">
        <v>336</v>
      </c>
      <c r="D157" s="72" t="s">
        <v>502</v>
      </c>
      <c r="E157" s="80">
        <v>1187393.71</v>
      </c>
      <c r="F157" s="80">
        <v>653066.54</v>
      </c>
      <c r="G157" s="79">
        <v>489799.91</v>
      </c>
      <c r="H157" s="1"/>
      <c r="J157" s="8"/>
      <c r="K157" s="8"/>
    </row>
    <row r="158" spans="1:11" ht="128.25" thickBot="1" x14ac:dyDescent="0.3">
      <c r="A158" s="42">
        <v>140</v>
      </c>
      <c r="B158" s="162" t="s">
        <v>549</v>
      </c>
      <c r="C158" s="142" t="s">
        <v>336</v>
      </c>
      <c r="D158" s="208" t="s">
        <v>548</v>
      </c>
      <c r="E158" s="141">
        <v>12665858.050000001</v>
      </c>
      <c r="F158" s="141">
        <v>6332929.0199999996</v>
      </c>
      <c r="G158" s="140">
        <v>4749696.7699999996</v>
      </c>
      <c r="H158" s="1"/>
      <c r="J158" s="8"/>
      <c r="K158" s="8"/>
    </row>
    <row r="159" spans="1:11" ht="16.5" thickBot="1" x14ac:dyDescent="0.3">
      <c r="A159" s="207" t="s">
        <v>547</v>
      </c>
      <c r="B159" s="206"/>
      <c r="C159" s="205">
        <f>COUNTA(C134:C158)</f>
        <v>25</v>
      </c>
      <c r="D159" s="204"/>
      <c r="E159" s="203">
        <f>SUM(E134:E158)</f>
        <v>89684211.589999989</v>
      </c>
      <c r="F159" s="203">
        <f>SUM(F134:F158)</f>
        <v>46170077.239999995</v>
      </c>
      <c r="G159" s="202">
        <f>SUM(G134:G158)</f>
        <v>34627557.980000004</v>
      </c>
      <c r="H159" s="1"/>
      <c r="J159" s="8"/>
      <c r="K159" s="8"/>
    </row>
    <row r="160" spans="1:11" ht="16.5" thickBot="1" x14ac:dyDescent="0.3">
      <c r="A160" s="60" t="s">
        <v>546</v>
      </c>
      <c r="B160" s="87"/>
      <c r="C160" s="87"/>
      <c r="D160" s="87"/>
      <c r="E160" s="87"/>
      <c r="F160" s="87"/>
      <c r="G160" s="86"/>
      <c r="H160" s="1"/>
    </row>
    <row r="161" spans="1:11" ht="63" x14ac:dyDescent="0.25">
      <c r="A161" s="188">
        <v>141</v>
      </c>
      <c r="B161" s="201" t="s">
        <v>545</v>
      </c>
      <c r="C161" s="192" t="s">
        <v>297</v>
      </c>
      <c r="D161" s="191" t="s">
        <v>431</v>
      </c>
      <c r="E161" s="200">
        <v>1248800</v>
      </c>
      <c r="F161" s="199">
        <v>624400</v>
      </c>
      <c r="G161" s="198">
        <v>468300</v>
      </c>
      <c r="H161" s="1"/>
      <c r="J161" s="8"/>
      <c r="K161" s="8"/>
    </row>
    <row r="162" spans="1:11" ht="141" thickBot="1" x14ac:dyDescent="0.3">
      <c r="A162" s="186">
        <v>142</v>
      </c>
      <c r="B162" s="66" t="s">
        <v>544</v>
      </c>
      <c r="C162" s="143" t="s">
        <v>297</v>
      </c>
      <c r="D162" s="148" t="s">
        <v>543</v>
      </c>
      <c r="E162" s="127">
        <v>253833.64</v>
      </c>
      <c r="F162" s="127">
        <f>123743.9+41247.97</f>
        <v>164991.87</v>
      </c>
      <c r="G162" s="126">
        <v>123743.9</v>
      </c>
      <c r="H162" s="1"/>
      <c r="J162" s="8"/>
      <c r="K162" s="8"/>
    </row>
    <row r="163" spans="1:11" ht="140.25" x14ac:dyDescent="0.25">
      <c r="A163" s="188">
        <v>143</v>
      </c>
      <c r="B163" s="85" t="s">
        <v>542</v>
      </c>
      <c r="C163" s="143" t="s">
        <v>297</v>
      </c>
      <c r="D163" s="147" t="s">
        <v>541</v>
      </c>
      <c r="E163" s="137">
        <v>916621.12</v>
      </c>
      <c r="F163" s="137">
        <v>458310.56</v>
      </c>
      <c r="G163" s="197">
        <v>343732.92</v>
      </c>
      <c r="H163" s="1"/>
      <c r="J163" s="8"/>
      <c r="K163" s="8"/>
    </row>
    <row r="164" spans="1:11" ht="32.25" thickBot="1" x14ac:dyDescent="0.3">
      <c r="A164" s="186">
        <v>144</v>
      </c>
      <c r="B164" s="69" t="s">
        <v>540</v>
      </c>
      <c r="C164" s="143" t="s">
        <v>297</v>
      </c>
      <c r="D164" s="148" t="s">
        <v>539</v>
      </c>
      <c r="E164" s="127">
        <v>1224559.79</v>
      </c>
      <c r="F164" s="127">
        <v>612279.89</v>
      </c>
      <c r="G164" s="126">
        <v>459209.92</v>
      </c>
      <c r="H164" s="1"/>
      <c r="J164" s="8"/>
      <c r="K164" s="8"/>
    </row>
    <row r="165" spans="1:11" ht="140.25" x14ac:dyDescent="0.25">
      <c r="A165" s="188">
        <v>145</v>
      </c>
      <c r="B165" s="66" t="s">
        <v>538</v>
      </c>
      <c r="C165" s="143" t="s">
        <v>297</v>
      </c>
      <c r="D165" s="148" t="s">
        <v>511</v>
      </c>
      <c r="E165" s="127">
        <v>3475850.2</v>
      </c>
      <c r="F165" s="127">
        <v>1911717.61</v>
      </c>
      <c r="G165" s="126">
        <v>1433788.21</v>
      </c>
      <c r="H165" s="1"/>
      <c r="J165" s="8"/>
      <c r="K165" s="8"/>
    </row>
    <row r="166" spans="1:11" ht="77.25" thickBot="1" x14ac:dyDescent="0.3">
      <c r="A166" s="186">
        <v>146</v>
      </c>
      <c r="B166" s="66" t="s">
        <v>537</v>
      </c>
      <c r="C166" s="51" t="s">
        <v>336</v>
      </c>
      <c r="D166" s="148" t="s">
        <v>342</v>
      </c>
      <c r="E166" s="80">
        <v>1137781.79</v>
      </c>
      <c r="F166" s="80">
        <v>568890.9</v>
      </c>
      <c r="G166" s="79">
        <v>426668.18</v>
      </c>
      <c r="H166" s="1"/>
      <c r="J166" s="8"/>
      <c r="K166" s="8"/>
    </row>
    <row r="167" spans="1:11" ht="51" x14ac:dyDescent="0.25">
      <c r="A167" s="188">
        <v>147</v>
      </c>
      <c r="B167" s="66" t="s">
        <v>536</v>
      </c>
      <c r="C167" s="51" t="s">
        <v>336</v>
      </c>
      <c r="D167" s="148" t="s">
        <v>535</v>
      </c>
      <c r="E167" s="80">
        <v>22551000</v>
      </c>
      <c r="F167" s="80">
        <v>11275500</v>
      </c>
      <c r="G167" s="79">
        <v>8456625</v>
      </c>
      <c r="H167" s="1"/>
      <c r="J167" s="8"/>
      <c r="K167" s="8"/>
    </row>
    <row r="168" spans="1:11" ht="39" thickBot="1" x14ac:dyDescent="0.3">
      <c r="A168" s="186">
        <v>148</v>
      </c>
      <c r="B168" s="66" t="s">
        <v>534</v>
      </c>
      <c r="C168" s="51" t="s">
        <v>297</v>
      </c>
      <c r="D168" s="148" t="s">
        <v>431</v>
      </c>
      <c r="E168" s="80">
        <v>2009971</v>
      </c>
      <c r="F168" s="80">
        <v>1004985.5</v>
      </c>
      <c r="G168" s="79">
        <v>753739.13</v>
      </c>
      <c r="H168" s="1"/>
      <c r="J168" s="8"/>
      <c r="K168" s="8"/>
    </row>
    <row r="169" spans="1:11" ht="31.5" x14ac:dyDescent="0.25">
      <c r="A169" s="188">
        <v>149</v>
      </c>
      <c r="B169" s="66" t="s">
        <v>533</v>
      </c>
      <c r="C169" s="51" t="s">
        <v>336</v>
      </c>
      <c r="D169" s="148" t="s">
        <v>532</v>
      </c>
      <c r="E169" s="80">
        <v>7069444.6299999999</v>
      </c>
      <c r="F169" s="80">
        <v>3534722.31</v>
      </c>
      <c r="G169" s="79">
        <v>2651041.73</v>
      </c>
      <c r="H169" s="1"/>
      <c r="J169" s="8"/>
      <c r="K169" s="8"/>
    </row>
    <row r="170" spans="1:11" ht="141" thickBot="1" x14ac:dyDescent="0.3">
      <c r="A170" s="186">
        <v>150</v>
      </c>
      <c r="B170" s="66" t="s">
        <v>531</v>
      </c>
      <c r="C170" s="51" t="s">
        <v>297</v>
      </c>
      <c r="D170" s="148" t="s">
        <v>511</v>
      </c>
      <c r="E170" s="80">
        <v>6765300</v>
      </c>
      <c r="F170" s="80">
        <v>3382650</v>
      </c>
      <c r="G170" s="79">
        <v>2536987.5</v>
      </c>
      <c r="H170" s="1"/>
      <c r="J170" s="8"/>
      <c r="K170" s="8"/>
    </row>
    <row r="171" spans="1:11" ht="89.25" x14ac:dyDescent="0.25">
      <c r="A171" s="188">
        <v>151</v>
      </c>
      <c r="B171" s="66" t="s">
        <v>530</v>
      </c>
      <c r="C171" s="51" t="s">
        <v>297</v>
      </c>
      <c r="D171" s="148" t="s">
        <v>514</v>
      </c>
      <c r="E171" s="80">
        <v>3017617.17</v>
      </c>
      <c r="F171" s="80">
        <v>1508808.58</v>
      </c>
      <c r="G171" s="79">
        <v>1131606.44</v>
      </c>
      <c r="H171" s="1"/>
      <c r="J171" s="8"/>
      <c r="K171" s="8"/>
    </row>
    <row r="172" spans="1:11" ht="48" thickBot="1" x14ac:dyDescent="0.3">
      <c r="A172" s="186">
        <v>152</v>
      </c>
      <c r="B172" s="66" t="s">
        <v>529</v>
      </c>
      <c r="C172" s="51" t="s">
        <v>297</v>
      </c>
      <c r="D172" s="148" t="s">
        <v>528</v>
      </c>
      <c r="E172" s="80">
        <v>6010836.4800000004</v>
      </c>
      <c r="F172" s="80">
        <v>3305960.0599999996</v>
      </c>
      <c r="G172" s="79">
        <v>2479470.0499999998</v>
      </c>
      <c r="H172" s="1"/>
      <c r="J172" s="8"/>
      <c r="K172" s="8"/>
    </row>
    <row r="173" spans="1:11" ht="63" x14ac:dyDescent="0.25">
      <c r="A173" s="188">
        <v>153</v>
      </c>
      <c r="B173" s="66" t="s">
        <v>527</v>
      </c>
      <c r="C173" s="51" t="s">
        <v>297</v>
      </c>
      <c r="D173" s="148" t="s">
        <v>431</v>
      </c>
      <c r="E173" s="80">
        <v>1655470.83</v>
      </c>
      <c r="F173" s="80">
        <v>910508.96</v>
      </c>
      <c r="G173" s="79">
        <v>682881.72</v>
      </c>
      <c r="H173" s="1"/>
      <c r="J173" s="8"/>
      <c r="K173" s="8"/>
    </row>
    <row r="174" spans="1:11" ht="217.5" thickBot="1" x14ac:dyDescent="0.3">
      <c r="A174" s="186">
        <v>154</v>
      </c>
      <c r="B174" s="66" t="s">
        <v>526</v>
      </c>
      <c r="C174" s="51" t="s">
        <v>297</v>
      </c>
      <c r="D174" s="148" t="s">
        <v>525</v>
      </c>
      <c r="E174" s="80">
        <v>6171885.3899999997</v>
      </c>
      <c r="F174" s="80">
        <v>3085942.69</v>
      </c>
      <c r="G174" s="79">
        <v>2314457.02</v>
      </c>
      <c r="H174" s="1"/>
      <c r="J174" s="8"/>
      <c r="K174" s="8"/>
    </row>
    <row r="175" spans="1:11" ht="178.5" x14ac:dyDescent="0.25">
      <c r="A175" s="188">
        <v>155</v>
      </c>
      <c r="B175" s="69" t="s">
        <v>524</v>
      </c>
      <c r="C175" s="48" t="s">
        <v>297</v>
      </c>
      <c r="D175" s="147" t="s">
        <v>523</v>
      </c>
      <c r="E175" s="77">
        <v>1806660.77</v>
      </c>
      <c r="F175" s="77">
        <v>903330.38</v>
      </c>
      <c r="G175" s="76">
        <v>677497.79</v>
      </c>
      <c r="H175" s="1"/>
      <c r="J175" s="8"/>
      <c r="K175" s="8"/>
    </row>
    <row r="176" spans="1:11" ht="115.5" thickBot="1" x14ac:dyDescent="0.3">
      <c r="A176" s="186">
        <v>156</v>
      </c>
      <c r="B176" s="152" t="s">
        <v>522</v>
      </c>
      <c r="C176" s="64" t="s">
        <v>297</v>
      </c>
      <c r="D176" s="151" t="s">
        <v>521</v>
      </c>
      <c r="E176" s="150">
        <v>2466423.0699999998</v>
      </c>
      <c r="F176" s="150">
        <v>1233211.53</v>
      </c>
      <c r="G176" s="149">
        <v>924908.64749999996</v>
      </c>
      <c r="H176" s="1"/>
      <c r="J176" s="8"/>
      <c r="K176" s="8"/>
    </row>
    <row r="177" spans="1:11" ht="102" x14ac:dyDescent="0.25">
      <c r="A177" s="188">
        <v>157</v>
      </c>
      <c r="B177" s="66" t="s">
        <v>230</v>
      </c>
      <c r="C177" s="51" t="s">
        <v>297</v>
      </c>
      <c r="D177" s="148" t="s">
        <v>520</v>
      </c>
      <c r="E177" s="80">
        <v>1200066.1399999999</v>
      </c>
      <c r="F177" s="80">
        <v>600033.06999999995</v>
      </c>
      <c r="G177" s="79">
        <v>450024.8</v>
      </c>
      <c r="H177" s="1"/>
      <c r="J177" s="8"/>
      <c r="K177" s="8"/>
    </row>
    <row r="178" spans="1:11" ht="63.75" thickBot="1" x14ac:dyDescent="0.3">
      <c r="A178" s="186">
        <v>158</v>
      </c>
      <c r="B178" s="66" t="s">
        <v>519</v>
      </c>
      <c r="C178" s="51" t="s">
        <v>336</v>
      </c>
      <c r="D178" s="148" t="s">
        <v>518</v>
      </c>
      <c r="E178" s="80">
        <v>2061711.79</v>
      </c>
      <c r="F178" s="80">
        <v>1030855.89</v>
      </c>
      <c r="G178" s="79">
        <v>773141.92</v>
      </c>
      <c r="H178" s="1"/>
      <c r="J178" s="8"/>
      <c r="K178" s="8"/>
    </row>
    <row r="179" spans="1:11" ht="51" x14ac:dyDescent="0.25">
      <c r="A179" s="188">
        <v>159</v>
      </c>
      <c r="B179" s="66" t="s">
        <v>517</v>
      </c>
      <c r="C179" s="51" t="s">
        <v>297</v>
      </c>
      <c r="D179" s="148" t="s">
        <v>508</v>
      </c>
      <c r="E179" s="80">
        <v>2348539.0699999998</v>
      </c>
      <c r="F179" s="80">
        <v>1174269.53</v>
      </c>
      <c r="G179" s="79">
        <v>880702.15</v>
      </c>
      <c r="H179" s="1"/>
      <c r="J179" s="8"/>
      <c r="K179" s="8"/>
    </row>
    <row r="180" spans="1:11" ht="90" thickBot="1" x14ac:dyDescent="0.3">
      <c r="A180" s="186">
        <v>160</v>
      </c>
      <c r="B180" s="69" t="s">
        <v>516</v>
      </c>
      <c r="C180" s="48" t="s">
        <v>297</v>
      </c>
      <c r="D180" s="147" t="s">
        <v>514</v>
      </c>
      <c r="E180" s="77">
        <v>6517037.4199999999</v>
      </c>
      <c r="F180" s="77">
        <v>3258518.71</v>
      </c>
      <c r="G180" s="76">
        <v>2443889.0299999998</v>
      </c>
      <c r="H180" s="1"/>
      <c r="J180" s="8"/>
      <c r="K180" s="8"/>
    </row>
    <row r="181" spans="1:11" ht="89.25" x14ac:dyDescent="0.25">
      <c r="A181" s="188">
        <v>161</v>
      </c>
      <c r="B181" s="66" t="s">
        <v>515</v>
      </c>
      <c r="C181" s="51" t="s">
        <v>297</v>
      </c>
      <c r="D181" s="148" t="s">
        <v>514</v>
      </c>
      <c r="E181" s="80">
        <v>6416691.0899999999</v>
      </c>
      <c r="F181" s="80">
        <v>3208345.54</v>
      </c>
      <c r="G181" s="79">
        <v>2406259.16</v>
      </c>
      <c r="H181" s="1"/>
      <c r="J181" s="8"/>
      <c r="K181" s="8"/>
    </row>
    <row r="182" spans="1:11" ht="153.75" thickBot="1" x14ac:dyDescent="0.3">
      <c r="A182" s="186">
        <v>162</v>
      </c>
      <c r="B182" s="66" t="s">
        <v>513</v>
      </c>
      <c r="C182" s="51" t="s">
        <v>297</v>
      </c>
      <c r="D182" s="148" t="s">
        <v>344</v>
      </c>
      <c r="E182" s="80">
        <v>4229714.5199999996</v>
      </c>
      <c r="F182" s="80">
        <v>2114857.2599999998</v>
      </c>
      <c r="G182" s="79">
        <v>1586142.95</v>
      </c>
      <c r="H182" s="1"/>
      <c r="J182" s="8"/>
      <c r="K182" s="8"/>
    </row>
    <row r="183" spans="1:11" ht="140.25" x14ac:dyDescent="0.25">
      <c r="A183" s="188">
        <v>163</v>
      </c>
      <c r="B183" s="66" t="s">
        <v>512</v>
      </c>
      <c r="C183" s="51" t="s">
        <v>297</v>
      </c>
      <c r="D183" s="148" t="s">
        <v>511</v>
      </c>
      <c r="E183" s="80">
        <v>2888707.47</v>
      </c>
      <c r="F183" s="80">
        <v>1588789.11</v>
      </c>
      <c r="G183" s="79">
        <v>1191591.83</v>
      </c>
      <c r="H183" s="1"/>
      <c r="J183" s="8"/>
      <c r="K183" s="8"/>
    </row>
    <row r="184" spans="1:11" ht="39" thickBot="1" x14ac:dyDescent="0.3">
      <c r="A184" s="186">
        <v>164</v>
      </c>
      <c r="B184" s="66" t="s">
        <v>510</v>
      </c>
      <c r="C184" s="51" t="s">
        <v>297</v>
      </c>
      <c r="D184" s="148" t="s">
        <v>506</v>
      </c>
      <c r="E184" s="80">
        <v>6765300</v>
      </c>
      <c r="F184" s="80">
        <v>3382650</v>
      </c>
      <c r="G184" s="79">
        <v>2536987.5</v>
      </c>
      <c r="H184" s="1"/>
      <c r="J184" s="8"/>
      <c r="K184" s="8"/>
    </row>
    <row r="185" spans="1:11" ht="51" x14ac:dyDescent="0.25">
      <c r="A185" s="188">
        <v>165</v>
      </c>
      <c r="B185" s="66" t="s">
        <v>509</v>
      </c>
      <c r="C185" s="51" t="s">
        <v>297</v>
      </c>
      <c r="D185" s="148" t="s">
        <v>508</v>
      </c>
      <c r="E185" s="80">
        <v>14621717.539999999</v>
      </c>
      <c r="F185" s="80">
        <v>8041944.6500000004</v>
      </c>
      <c r="G185" s="79">
        <v>6031458.4900000002</v>
      </c>
      <c r="H185" s="1"/>
      <c r="J185" s="8"/>
      <c r="K185" s="8"/>
    </row>
    <row r="186" spans="1:11" ht="39" thickBot="1" x14ac:dyDescent="0.3">
      <c r="A186" s="186">
        <v>166</v>
      </c>
      <c r="B186" s="85" t="s">
        <v>507</v>
      </c>
      <c r="C186" s="51" t="s">
        <v>297</v>
      </c>
      <c r="D186" s="147" t="s">
        <v>506</v>
      </c>
      <c r="E186" s="80">
        <v>5137386.01</v>
      </c>
      <c r="F186" s="80">
        <v>2825562.31</v>
      </c>
      <c r="G186" s="79">
        <v>2119171.73</v>
      </c>
      <c r="H186" s="1"/>
      <c r="J186" s="8"/>
      <c r="K186" s="8"/>
    </row>
    <row r="187" spans="1:11" ht="357" x14ac:dyDescent="0.25">
      <c r="A187" s="188">
        <v>167</v>
      </c>
      <c r="B187" s="85" t="s">
        <v>505</v>
      </c>
      <c r="C187" s="51" t="s">
        <v>297</v>
      </c>
      <c r="D187" s="147" t="s">
        <v>504</v>
      </c>
      <c r="E187" s="80">
        <v>3105689.71</v>
      </c>
      <c r="F187" s="80">
        <v>1552844.8499999999</v>
      </c>
      <c r="G187" s="79">
        <v>1164633.6399999999</v>
      </c>
      <c r="H187" s="1"/>
      <c r="J187" s="8"/>
      <c r="K187" s="8"/>
    </row>
    <row r="188" spans="1:11" ht="39" thickBot="1" x14ac:dyDescent="0.3">
      <c r="A188" s="186">
        <v>168</v>
      </c>
      <c r="B188" s="85" t="s">
        <v>503</v>
      </c>
      <c r="C188" s="51" t="s">
        <v>297</v>
      </c>
      <c r="D188" s="147" t="s">
        <v>502</v>
      </c>
      <c r="E188" s="80">
        <v>1960211</v>
      </c>
      <c r="F188" s="80">
        <v>980105.5</v>
      </c>
      <c r="G188" s="79">
        <v>735079.13</v>
      </c>
      <c r="H188" s="1"/>
      <c r="J188" s="8"/>
      <c r="K188" s="8"/>
    </row>
    <row r="189" spans="1:11" ht="178.5" x14ac:dyDescent="0.25">
      <c r="A189" s="188">
        <v>169</v>
      </c>
      <c r="B189" s="85" t="s">
        <v>501</v>
      </c>
      <c r="C189" s="51" t="s">
        <v>297</v>
      </c>
      <c r="D189" s="147" t="s">
        <v>500</v>
      </c>
      <c r="E189" s="80">
        <v>3391466.64</v>
      </c>
      <c r="F189" s="80">
        <v>1665733.32</v>
      </c>
      <c r="G189" s="79">
        <v>1249299.99</v>
      </c>
      <c r="H189" s="1"/>
      <c r="J189" s="8"/>
      <c r="K189" s="8"/>
    </row>
    <row r="190" spans="1:11" ht="243" thickBot="1" x14ac:dyDescent="0.3">
      <c r="A190" s="186">
        <v>170</v>
      </c>
      <c r="B190" s="85" t="s">
        <v>499</v>
      </c>
      <c r="C190" s="142" t="s">
        <v>297</v>
      </c>
      <c r="D190" s="167" t="s">
        <v>498</v>
      </c>
      <c r="E190" s="141">
        <v>3596013.34</v>
      </c>
      <c r="F190" s="141">
        <v>1798006.67</v>
      </c>
      <c r="G190" s="140">
        <v>1348505</v>
      </c>
      <c r="H190" s="1"/>
      <c r="J190" s="8"/>
      <c r="K190" s="8"/>
    </row>
    <row r="191" spans="1:11" ht="16.5" thickBot="1" x14ac:dyDescent="0.3">
      <c r="A191" s="41" t="s">
        <v>497</v>
      </c>
      <c r="B191" s="40"/>
      <c r="C191" s="21">
        <f>COUNTA(C161:C190)</f>
        <v>30</v>
      </c>
      <c r="D191" s="20"/>
      <c r="E191" s="19">
        <f>SUM(E161:E190)</f>
        <v>132022307.62000002</v>
      </c>
      <c r="F191" s="19">
        <f>SUM(F161:F190)</f>
        <v>67708727.25</v>
      </c>
      <c r="G191" s="61">
        <f>SUM(G161:G190)</f>
        <v>50781545.477500007</v>
      </c>
      <c r="H191" s="1"/>
      <c r="J191" s="8"/>
      <c r="K191" s="8"/>
    </row>
    <row r="192" spans="1:11" ht="16.5" thickBot="1" x14ac:dyDescent="0.3">
      <c r="A192" s="39" t="s">
        <v>496</v>
      </c>
      <c r="B192" s="38"/>
      <c r="C192" s="38"/>
      <c r="D192" s="38"/>
      <c r="E192" s="38"/>
      <c r="F192" s="38"/>
      <c r="G192" s="37"/>
      <c r="H192" s="1"/>
      <c r="J192" s="8"/>
      <c r="K192" s="8"/>
    </row>
    <row r="193" spans="1:11" ht="47.25" x14ac:dyDescent="0.25">
      <c r="A193" s="184">
        <v>171</v>
      </c>
      <c r="B193" s="152" t="s">
        <v>495</v>
      </c>
      <c r="C193" s="64" t="s">
        <v>297</v>
      </c>
      <c r="D193" s="151" t="s">
        <v>494</v>
      </c>
      <c r="E193" s="150">
        <v>318000</v>
      </c>
      <c r="F193" s="150">
        <v>159000</v>
      </c>
      <c r="G193" s="149">
        <v>119250</v>
      </c>
      <c r="H193" s="1"/>
      <c r="J193" s="8"/>
      <c r="K193" s="8"/>
    </row>
    <row r="194" spans="1:11" ht="102" x14ac:dyDescent="0.25">
      <c r="A194" s="186">
        <v>172</v>
      </c>
      <c r="B194" s="66" t="s">
        <v>493</v>
      </c>
      <c r="C194" s="51" t="s">
        <v>297</v>
      </c>
      <c r="D194" s="148" t="s">
        <v>487</v>
      </c>
      <c r="E194" s="80">
        <v>644962.56000000006</v>
      </c>
      <c r="F194" s="80">
        <v>354729.41</v>
      </c>
      <c r="G194" s="79">
        <v>266047.06</v>
      </c>
      <c r="H194" s="1"/>
      <c r="J194" s="8"/>
      <c r="K194" s="8"/>
    </row>
    <row r="195" spans="1:11" ht="38.25" x14ac:dyDescent="0.25">
      <c r="A195" s="184">
        <v>173</v>
      </c>
      <c r="B195" s="66" t="s">
        <v>492</v>
      </c>
      <c r="C195" s="51" t="s">
        <v>297</v>
      </c>
      <c r="D195" s="148" t="s">
        <v>306</v>
      </c>
      <c r="E195" s="80">
        <v>192060.84</v>
      </c>
      <c r="F195" s="80">
        <v>96030.420000000013</v>
      </c>
      <c r="G195" s="79">
        <v>72022.820000000007</v>
      </c>
      <c r="H195" s="1"/>
      <c r="J195" s="8"/>
      <c r="K195" s="8"/>
    </row>
    <row r="196" spans="1:11" ht="63.75" x14ac:dyDescent="0.25">
      <c r="A196" s="186">
        <v>174</v>
      </c>
      <c r="B196" s="66" t="s">
        <v>491</v>
      </c>
      <c r="C196" s="51" t="s">
        <v>297</v>
      </c>
      <c r="D196" s="148" t="s">
        <v>311</v>
      </c>
      <c r="E196" s="80">
        <v>956345.15</v>
      </c>
      <c r="F196" s="80">
        <v>525989.82999999996</v>
      </c>
      <c r="G196" s="79">
        <v>394492.37</v>
      </c>
      <c r="H196" s="1"/>
      <c r="J196" s="8"/>
      <c r="K196" s="8"/>
    </row>
    <row r="197" spans="1:11" ht="31.5" x14ac:dyDescent="0.25">
      <c r="A197" s="184">
        <v>175</v>
      </c>
      <c r="B197" s="66" t="s">
        <v>490</v>
      </c>
      <c r="C197" s="51" t="s">
        <v>297</v>
      </c>
      <c r="D197" s="148" t="s">
        <v>489</v>
      </c>
      <c r="E197" s="80">
        <v>543400</v>
      </c>
      <c r="F197" s="80">
        <v>271700</v>
      </c>
      <c r="G197" s="79">
        <v>203775</v>
      </c>
      <c r="H197" s="1"/>
      <c r="J197" s="8"/>
      <c r="K197" s="8"/>
    </row>
    <row r="198" spans="1:11" ht="102" x14ac:dyDescent="0.25">
      <c r="A198" s="186">
        <v>176</v>
      </c>
      <c r="B198" s="69" t="s">
        <v>488</v>
      </c>
      <c r="C198" s="48" t="s">
        <v>297</v>
      </c>
      <c r="D198" s="147" t="s">
        <v>487</v>
      </c>
      <c r="E198" s="77">
        <v>2649390.5299999998</v>
      </c>
      <c r="F198" s="77">
        <v>1324695.26</v>
      </c>
      <c r="G198" s="76">
        <v>993521.45</v>
      </c>
      <c r="H198" s="1"/>
      <c r="J198" s="8"/>
      <c r="K198" s="8"/>
    </row>
    <row r="199" spans="1:11" ht="63.75" x14ac:dyDescent="0.25">
      <c r="A199" s="184">
        <v>177</v>
      </c>
      <c r="B199" s="69" t="s">
        <v>486</v>
      </c>
      <c r="C199" s="48" t="s">
        <v>297</v>
      </c>
      <c r="D199" s="147" t="s">
        <v>485</v>
      </c>
      <c r="E199" s="77">
        <v>1009850.68</v>
      </c>
      <c r="F199" s="77">
        <v>504925.34</v>
      </c>
      <c r="G199" s="76">
        <v>378694.01</v>
      </c>
      <c r="H199" s="1"/>
      <c r="J199" s="8"/>
      <c r="K199" s="8"/>
    </row>
    <row r="200" spans="1:11" ht="102" x14ac:dyDescent="0.25">
      <c r="A200" s="186">
        <v>178</v>
      </c>
      <c r="B200" s="66" t="s">
        <v>484</v>
      </c>
      <c r="C200" s="51" t="s">
        <v>297</v>
      </c>
      <c r="D200" s="148" t="s">
        <v>483</v>
      </c>
      <c r="E200" s="80">
        <v>6106336.6900000004</v>
      </c>
      <c r="F200" s="80">
        <v>3053168.34</v>
      </c>
      <c r="G200" s="79">
        <v>2289876.2599999998</v>
      </c>
      <c r="H200" s="1"/>
      <c r="J200" s="8"/>
      <c r="K200" s="8"/>
    </row>
    <row r="201" spans="1:11" ht="63.75" x14ac:dyDescent="0.25">
      <c r="A201" s="184">
        <v>179</v>
      </c>
      <c r="B201" s="66" t="s">
        <v>482</v>
      </c>
      <c r="C201" s="51" t="s">
        <v>297</v>
      </c>
      <c r="D201" s="148" t="s">
        <v>481</v>
      </c>
      <c r="E201" s="80">
        <v>1579260.7</v>
      </c>
      <c r="F201" s="80">
        <v>789630.35</v>
      </c>
      <c r="G201" s="79">
        <v>592222.76</v>
      </c>
      <c r="H201" s="1"/>
      <c r="J201" s="8"/>
      <c r="K201" s="8"/>
    </row>
    <row r="202" spans="1:11" ht="255" x14ac:dyDescent="0.25">
      <c r="A202" s="186">
        <v>180</v>
      </c>
      <c r="B202" s="69" t="s">
        <v>480</v>
      </c>
      <c r="C202" s="48" t="s">
        <v>297</v>
      </c>
      <c r="D202" s="147" t="s">
        <v>479</v>
      </c>
      <c r="E202" s="77">
        <v>2699979.35</v>
      </c>
      <c r="F202" s="77">
        <v>1349989.68</v>
      </c>
      <c r="G202" s="76">
        <v>1012492.26</v>
      </c>
      <c r="H202" s="1"/>
      <c r="J202" s="8"/>
      <c r="K202" s="8"/>
    </row>
    <row r="203" spans="1:11" ht="178.5" x14ac:dyDescent="0.25">
      <c r="A203" s="184">
        <v>181</v>
      </c>
      <c r="B203" s="69" t="s">
        <v>478</v>
      </c>
      <c r="C203" s="48" t="s">
        <v>297</v>
      </c>
      <c r="D203" s="147" t="s">
        <v>477</v>
      </c>
      <c r="E203" s="77">
        <v>3771120.93</v>
      </c>
      <c r="F203" s="77">
        <v>1885560.46</v>
      </c>
      <c r="G203" s="76">
        <v>1414170.35</v>
      </c>
      <c r="H203" s="1"/>
      <c r="J203" s="8"/>
      <c r="K203" s="8"/>
    </row>
    <row r="204" spans="1:11" ht="63.75" x14ac:dyDescent="0.25">
      <c r="A204" s="186">
        <v>182</v>
      </c>
      <c r="B204" s="66" t="s">
        <v>476</v>
      </c>
      <c r="C204" s="51" t="s">
        <v>297</v>
      </c>
      <c r="D204" s="148" t="s">
        <v>299</v>
      </c>
      <c r="E204" s="80">
        <v>1791550</v>
      </c>
      <c r="F204" s="80">
        <v>895775</v>
      </c>
      <c r="G204" s="79">
        <v>671831.25</v>
      </c>
      <c r="H204" s="1"/>
      <c r="J204" s="8"/>
      <c r="K204" s="8"/>
    </row>
    <row r="205" spans="1:11" ht="63.75" x14ac:dyDescent="0.25">
      <c r="A205" s="184">
        <v>183</v>
      </c>
      <c r="B205" s="66" t="s">
        <v>475</v>
      </c>
      <c r="C205" s="51" t="s">
        <v>297</v>
      </c>
      <c r="D205" s="148" t="s">
        <v>299</v>
      </c>
      <c r="E205" s="80">
        <v>568794.38</v>
      </c>
      <c r="F205" s="80">
        <v>284397.19</v>
      </c>
      <c r="G205" s="79">
        <v>213297.89</v>
      </c>
      <c r="H205" s="1"/>
      <c r="J205" s="8"/>
      <c r="K205" s="8"/>
    </row>
    <row r="206" spans="1:11" ht="51" x14ac:dyDescent="0.25">
      <c r="A206" s="186">
        <v>184</v>
      </c>
      <c r="B206" s="66" t="s">
        <v>474</v>
      </c>
      <c r="C206" s="51" t="s">
        <v>297</v>
      </c>
      <c r="D206" s="148" t="s">
        <v>473</v>
      </c>
      <c r="E206" s="80">
        <v>363466.5</v>
      </c>
      <c r="F206" s="80">
        <v>181733.25</v>
      </c>
      <c r="G206" s="79">
        <v>136299.94</v>
      </c>
      <c r="H206" s="1"/>
      <c r="J206" s="8"/>
      <c r="K206" s="8"/>
    </row>
    <row r="207" spans="1:11" ht="114.75" x14ac:dyDescent="0.25">
      <c r="A207" s="184">
        <v>185</v>
      </c>
      <c r="B207" s="66" t="s">
        <v>472</v>
      </c>
      <c r="C207" s="51" t="s">
        <v>297</v>
      </c>
      <c r="D207" s="148" t="s">
        <v>419</v>
      </c>
      <c r="E207" s="80">
        <v>1028311.56</v>
      </c>
      <c r="F207" s="80">
        <v>514155.78</v>
      </c>
      <c r="G207" s="79">
        <v>385616.84</v>
      </c>
      <c r="H207" s="1"/>
      <c r="J207" s="8"/>
      <c r="K207" s="8"/>
    </row>
    <row r="208" spans="1:11" ht="38.25" x14ac:dyDescent="0.25">
      <c r="A208" s="186">
        <v>186</v>
      </c>
      <c r="B208" s="66" t="s">
        <v>471</v>
      </c>
      <c r="C208" s="51" t="s">
        <v>297</v>
      </c>
      <c r="D208" s="148" t="s">
        <v>470</v>
      </c>
      <c r="E208" s="80">
        <v>1375002.74</v>
      </c>
      <c r="F208" s="80">
        <v>687501.37</v>
      </c>
      <c r="G208" s="79">
        <v>515626.03</v>
      </c>
      <c r="H208" s="1"/>
      <c r="J208" s="8"/>
      <c r="K208" s="8"/>
    </row>
    <row r="209" spans="1:11" ht="63.75" x14ac:dyDescent="0.25">
      <c r="A209" s="184">
        <v>187</v>
      </c>
      <c r="B209" s="66" t="s">
        <v>469</v>
      </c>
      <c r="C209" s="51" t="s">
        <v>297</v>
      </c>
      <c r="D209" s="148" t="s">
        <v>299</v>
      </c>
      <c r="E209" s="80">
        <v>361350</v>
      </c>
      <c r="F209" s="80">
        <v>180675</v>
      </c>
      <c r="G209" s="79">
        <v>135506.25</v>
      </c>
      <c r="H209" s="1"/>
      <c r="J209" s="8"/>
      <c r="K209" s="8"/>
    </row>
    <row r="210" spans="1:11" ht="318.75" x14ac:dyDescent="0.25">
      <c r="A210" s="186">
        <v>188</v>
      </c>
      <c r="B210" s="69" t="s">
        <v>468</v>
      </c>
      <c r="C210" s="48" t="s">
        <v>297</v>
      </c>
      <c r="D210" s="147" t="s">
        <v>467</v>
      </c>
      <c r="E210" s="77">
        <v>397138.29</v>
      </c>
      <c r="F210" s="77">
        <v>198569.14</v>
      </c>
      <c r="G210" s="76">
        <v>148926.85999999999</v>
      </c>
      <c r="H210" s="1"/>
      <c r="J210" s="8"/>
      <c r="K210" s="8"/>
    </row>
    <row r="211" spans="1:11" ht="63.75" x14ac:dyDescent="0.25">
      <c r="A211" s="184">
        <v>189</v>
      </c>
      <c r="B211" s="69" t="s">
        <v>466</v>
      </c>
      <c r="C211" s="48" t="s">
        <v>297</v>
      </c>
      <c r="D211" s="147" t="s">
        <v>465</v>
      </c>
      <c r="E211" s="77">
        <v>668039.17000000004</v>
      </c>
      <c r="F211" s="77">
        <v>367421.54</v>
      </c>
      <c r="G211" s="76">
        <v>275566.15999999997</v>
      </c>
      <c r="H211" s="1"/>
      <c r="J211" s="8"/>
      <c r="K211" s="8"/>
    </row>
    <row r="212" spans="1:11" ht="63.75" x14ac:dyDescent="0.25">
      <c r="A212" s="186">
        <v>190</v>
      </c>
      <c r="B212" s="69" t="s">
        <v>464</v>
      </c>
      <c r="C212" s="48" t="s">
        <v>297</v>
      </c>
      <c r="D212" s="147" t="s">
        <v>299</v>
      </c>
      <c r="E212" s="77">
        <v>772615.35</v>
      </c>
      <c r="F212" s="77">
        <v>386307.67</v>
      </c>
      <c r="G212" s="76">
        <v>289730.75</v>
      </c>
      <c r="H212" s="1"/>
      <c r="J212" s="8"/>
      <c r="K212" s="8"/>
    </row>
    <row r="213" spans="1:11" ht="38.25" x14ac:dyDescent="0.25">
      <c r="A213" s="184">
        <v>191</v>
      </c>
      <c r="B213" s="69" t="s">
        <v>463</v>
      </c>
      <c r="C213" s="48" t="s">
        <v>297</v>
      </c>
      <c r="D213" s="147" t="s">
        <v>431</v>
      </c>
      <c r="E213" s="77">
        <v>850878.66</v>
      </c>
      <c r="F213" s="77">
        <v>467983.26</v>
      </c>
      <c r="G213" s="76">
        <v>350987.45</v>
      </c>
      <c r="H213" s="1"/>
      <c r="J213" s="8"/>
      <c r="K213" s="8"/>
    </row>
    <row r="214" spans="1:11" ht="127.5" x14ac:dyDescent="0.25">
      <c r="A214" s="186">
        <v>192</v>
      </c>
      <c r="B214" s="69" t="s">
        <v>462</v>
      </c>
      <c r="C214" s="48" t="s">
        <v>297</v>
      </c>
      <c r="D214" s="147" t="s">
        <v>461</v>
      </c>
      <c r="E214" s="77">
        <v>6568816.25</v>
      </c>
      <c r="F214" s="77">
        <v>3612848.94</v>
      </c>
      <c r="G214" s="76">
        <v>2709636.71</v>
      </c>
      <c r="H214" s="1"/>
      <c r="J214" s="8"/>
      <c r="K214" s="8"/>
    </row>
    <row r="215" spans="1:11" ht="63.75" x14ac:dyDescent="0.25">
      <c r="A215" s="184">
        <v>193</v>
      </c>
      <c r="B215" s="69" t="s">
        <v>460</v>
      </c>
      <c r="C215" s="48" t="s">
        <v>297</v>
      </c>
      <c r="D215" s="147" t="s">
        <v>299</v>
      </c>
      <c r="E215" s="77">
        <v>1076326.52</v>
      </c>
      <c r="F215" s="77">
        <v>538163.26</v>
      </c>
      <c r="G215" s="76">
        <v>403622.45</v>
      </c>
      <c r="H215" s="1"/>
      <c r="J215" s="8"/>
      <c r="K215" s="8"/>
    </row>
    <row r="216" spans="1:11" ht="38.25" x14ac:dyDescent="0.25">
      <c r="A216" s="186">
        <v>194</v>
      </c>
      <c r="B216" s="69" t="s">
        <v>459</v>
      </c>
      <c r="C216" s="48" t="s">
        <v>297</v>
      </c>
      <c r="D216" s="147" t="s">
        <v>306</v>
      </c>
      <c r="E216" s="77">
        <v>1072622</v>
      </c>
      <c r="F216" s="77">
        <v>536311</v>
      </c>
      <c r="G216" s="76">
        <v>402233.25</v>
      </c>
      <c r="H216" s="1"/>
      <c r="J216" s="8"/>
      <c r="K216" s="8"/>
    </row>
    <row r="217" spans="1:11" ht="63.75" x14ac:dyDescent="0.25">
      <c r="A217" s="184">
        <v>195</v>
      </c>
      <c r="B217" s="69" t="s">
        <v>458</v>
      </c>
      <c r="C217" s="48" t="s">
        <v>297</v>
      </c>
      <c r="D217" s="147" t="s">
        <v>299</v>
      </c>
      <c r="E217" s="77">
        <v>752408.69</v>
      </c>
      <c r="F217" s="77">
        <v>376204.34</v>
      </c>
      <c r="G217" s="76">
        <v>282153.26</v>
      </c>
      <c r="H217" s="1"/>
      <c r="J217" s="8"/>
      <c r="K217" s="8"/>
    </row>
    <row r="218" spans="1:11" ht="229.5" x14ac:dyDescent="0.25">
      <c r="A218" s="186">
        <v>196</v>
      </c>
      <c r="B218" s="69" t="s">
        <v>457</v>
      </c>
      <c r="C218" s="48" t="s">
        <v>297</v>
      </c>
      <c r="D218" s="147" t="s">
        <v>456</v>
      </c>
      <c r="E218" s="77">
        <v>573594.1</v>
      </c>
      <c r="F218" s="77">
        <v>286797.05</v>
      </c>
      <c r="G218" s="76">
        <v>215097.79</v>
      </c>
      <c r="H218" s="1"/>
      <c r="J218" s="8"/>
      <c r="K218" s="8"/>
    </row>
    <row r="219" spans="1:11" ht="51" x14ac:dyDescent="0.25">
      <c r="A219" s="184">
        <v>197</v>
      </c>
      <c r="B219" s="69" t="s">
        <v>455</v>
      </c>
      <c r="C219" s="48" t="s">
        <v>297</v>
      </c>
      <c r="D219" s="147" t="s">
        <v>454</v>
      </c>
      <c r="E219" s="77">
        <v>1123175</v>
      </c>
      <c r="F219" s="77">
        <v>561587.5</v>
      </c>
      <c r="G219" s="76">
        <v>421190.63</v>
      </c>
      <c r="H219" s="1"/>
      <c r="J219" s="8"/>
      <c r="K219" s="8"/>
    </row>
    <row r="220" spans="1:11" ht="63.75" x14ac:dyDescent="0.25">
      <c r="A220" s="186">
        <v>198</v>
      </c>
      <c r="B220" s="66" t="s">
        <v>453</v>
      </c>
      <c r="C220" s="51" t="s">
        <v>297</v>
      </c>
      <c r="D220" s="148" t="s">
        <v>299</v>
      </c>
      <c r="E220" s="80">
        <v>666028.80000000005</v>
      </c>
      <c r="F220" s="80">
        <v>333014.40000000002</v>
      </c>
      <c r="G220" s="79">
        <v>249760.8</v>
      </c>
      <c r="H220" s="1"/>
      <c r="J220" s="8"/>
      <c r="K220" s="8"/>
    </row>
    <row r="221" spans="1:11" ht="306" x14ac:dyDescent="0.25">
      <c r="A221" s="184">
        <v>199</v>
      </c>
      <c r="B221" s="66" t="s">
        <v>452</v>
      </c>
      <c r="C221" s="51" t="s">
        <v>297</v>
      </c>
      <c r="D221" s="148" t="s">
        <v>451</v>
      </c>
      <c r="E221" s="80">
        <v>156858.49</v>
      </c>
      <c r="F221" s="80">
        <v>78429.240000000005</v>
      </c>
      <c r="G221" s="79">
        <v>58821.93</v>
      </c>
      <c r="H221" s="1"/>
      <c r="J221" s="8"/>
      <c r="K221" s="8"/>
    </row>
    <row r="222" spans="1:11" ht="63.75" x14ac:dyDescent="0.25">
      <c r="A222" s="186">
        <v>200</v>
      </c>
      <c r="B222" s="66" t="s">
        <v>450</v>
      </c>
      <c r="C222" s="51" t="s">
        <v>297</v>
      </c>
      <c r="D222" s="148" t="s">
        <v>299</v>
      </c>
      <c r="E222" s="80">
        <v>1953345</v>
      </c>
      <c r="F222" s="80">
        <v>976672.5</v>
      </c>
      <c r="G222" s="79">
        <v>732504.38</v>
      </c>
      <c r="H222" s="1"/>
      <c r="J222" s="8"/>
      <c r="K222" s="8"/>
    </row>
    <row r="223" spans="1:11" ht="76.5" x14ac:dyDescent="0.25">
      <c r="A223" s="184">
        <v>201</v>
      </c>
      <c r="B223" s="69" t="s">
        <v>449</v>
      </c>
      <c r="C223" s="48" t="s">
        <v>297</v>
      </c>
      <c r="D223" s="147" t="s">
        <v>448</v>
      </c>
      <c r="E223" s="77">
        <v>897958.02</v>
      </c>
      <c r="F223" s="77">
        <v>493876.91</v>
      </c>
      <c r="G223" s="76">
        <v>370407.67999999999</v>
      </c>
      <c r="H223" s="1"/>
      <c r="J223" s="8"/>
      <c r="K223" s="8"/>
    </row>
    <row r="224" spans="1:11" ht="76.5" x14ac:dyDescent="0.25">
      <c r="A224" s="186">
        <v>202</v>
      </c>
      <c r="B224" s="66" t="s">
        <v>447</v>
      </c>
      <c r="C224" s="51" t="s">
        <v>297</v>
      </c>
      <c r="D224" s="148" t="s">
        <v>446</v>
      </c>
      <c r="E224" s="80">
        <v>1339115.74</v>
      </c>
      <c r="F224" s="80">
        <v>669557.87</v>
      </c>
      <c r="G224" s="79">
        <v>502168.4</v>
      </c>
      <c r="H224" s="1"/>
      <c r="J224" s="8"/>
      <c r="K224" s="8"/>
    </row>
    <row r="225" spans="1:11" ht="63.75" x14ac:dyDescent="0.25">
      <c r="A225" s="184">
        <v>203</v>
      </c>
      <c r="B225" s="66" t="s">
        <v>445</v>
      </c>
      <c r="C225" s="51" t="s">
        <v>297</v>
      </c>
      <c r="D225" s="148" t="s">
        <v>299</v>
      </c>
      <c r="E225" s="80">
        <v>900434</v>
      </c>
      <c r="F225" s="80">
        <v>450217</v>
      </c>
      <c r="G225" s="79">
        <v>337662.75</v>
      </c>
      <c r="H225" s="1"/>
      <c r="J225" s="8"/>
      <c r="K225" s="8"/>
    </row>
    <row r="226" spans="1:11" ht="38.25" x14ac:dyDescent="0.25">
      <c r="A226" s="186">
        <v>204</v>
      </c>
      <c r="B226" s="69" t="s">
        <v>444</v>
      </c>
      <c r="C226" s="48" t="s">
        <v>297</v>
      </c>
      <c r="D226" s="147" t="s">
        <v>306</v>
      </c>
      <c r="E226" s="77">
        <v>220627.34</v>
      </c>
      <c r="F226" s="77">
        <v>110313.67</v>
      </c>
      <c r="G226" s="76">
        <v>82735.25</v>
      </c>
      <c r="H226" s="1"/>
      <c r="J226" s="8"/>
      <c r="K226" s="8"/>
    </row>
    <row r="227" spans="1:11" ht="140.25" x14ac:dyDescent="0.25">
      <c r="A227" s="184">
        <v>205</v>
      </c>
      <c r="B227" s="66" t="s">
        <v>443</v>
      </c>
      <c r="C227" s="51" t="s">
        <v>297</v>
      </c>
      <c r="D227" s="148" t="s">
        <v>376</v>
      </c>
      <c r="E227" s="80">
        <v>841660.06</v>
      </c>
      <c r="F227" s="80">
        <v>420830.03</v>
      </c>
      <c r="G227" s="79">
        <v>315622.52</v>
      </c>
      <c r="H227" s="1"/>
      <c r="J227" s="8"/>
      <c r="K227" s="8"/>
    </row>
    <row r="228" spans="1:11" ht="114.75" x14ac:dyDescent="0.25">
      <c r="A228" s="186">
        <v>206</v>
      </c>
      <c r="B228" s="66" t="s">
        <v>442</v>
      </c>
      <c r="C228" s="51" t="s">
        <v>297</v>
      </c>
      <c r="D228" s="148" t="s">
        <v>441</v>
      </c>
      <c r="E228" s="80">
        <v>4883436.82</v>
      </c>
      <c r="F228" s="80">
        <v>2441718.41</v>
      </c>
      <c r="G228" s="79">
        <v>1831288.81</v>
      </c>
      <c r="H228" s="1"/>
      <c r="J228" s="8"/>
      <c r="K228" s="8"/>
    </row>
    <row r="229" spans="1:11" ht="63.75" x14ac:dyDescent="0.25">
      <c r="A229" s="184">
        <v>207</v>
      </c>
      <c r="B229" s="69" t="s">
        <v>440</v>
      </c>
      <c r="C229" s="48" t="s">
        <v>297</v>
      </c>
      <c r="D229" s="147" t="s">
        <v>299</v>
      </c>
      <c r="E229" s="77">
        <v>969189.5</v>
      </c>
      <c r="F229" s="77">
        <v>484594.75</v>
      </c>
      <c r="G229" s="76">
        <v>363446.06</v>
      </c>
      <c r="H229" s="1"/>
      <c r="J229" s="8"/>
      <c r="K229" s="8"/>
    </row>
    <row r="230" spans="1:11" ht="63.75" x14ac:dyDescent="0.25">
      <c r="A230" s="186">
        <v>208</v>
      </c>
      <c r="B230" s="99" t="s">
        <v>439</v>
      </c>
      <c r="C230" s="64" t="s">
        <v>297</v>
      </c>
      <c r="D230" s="75" t="s">
        <v>299</v>
      </c>
      <c r="E230" s="146">
        <v>1275899.29</v>
      </c>
      <c r="F230" s="146">
        <v>637949.65</v>
      </c>
      <c r="G230" s="145">
        <v>478462.24</v>
      </c>
      <c r="H230" s="1"/>
      <c r="J230" s="8"/>
      <c r="K230" s="8"/>
    </row>
    <row r="231" spans="1:11" ht="127.5" x14ac:dyDescent="0.25">
      <c r="A231" s="184">
        <v>209</v>
      </c>
      <c r="B231" s="85" t="s">
        <v>438</v>
      </c>
      <c r="C231" s="48" t="s">
        <v>297</v>
      </c>
      <c r="D231" s="75" t="s">
        <v>437</v>
      </c>
      <c r="E231" s="146">
        <v>4776651.18</v>
      </c>
      <c r="F231" s="146">
        <v>2388325.59</v>
      </c>
      <c r="G231" s="145">
        <v>1791244.19</v>
      </c>
      <c r="H231" s="1"/>
      <c r="J231" s="8"/>
      <c r="K231" s="8"/>
    </row>
    <row r="232" spans="1:11" ht="89.25" x14ac:dyDescent="0.25">
      <c r="A232" s="186">
        <v>210</v>
      </c>
      <c r="B232" s="99" t="s">
        <v>436</v>
      </c>
      <c r="C232" s="64" t="s">
        <v>297</v>
      </c>
      <c r="D232" s="75" t="s">
        <v>435</v>
      </c>
      <c r="E232" s="146">
        <v>839523.89</v>
      </c>
      <c r="F232" s="146">
        <v>419761.94</v>
      </c>
      <c r="G232" s="145">
        <v>314821.46000000002</v>
      </c>
      <c r="H232" s="1"/>
      <c r="J232" s="8"/>
      <c r="K232" s="8"/>
    </row>
    <row r="233" spans="1:11" ht="63.75" x14ac:dyDescent="0.25">
      <c r="A233" s="184">
        <v>211</v>
      </c>
      <c r="B233" s="69" t="s">
        <v>434</v>
      </c>
      <c r="C233" s="48" t="s">
        <v>297</v>
      </c>
      <c r="D233" s="75" t="s">
        <v>299</v>
      </c>
      <c r="E233" s="74">
        <v>437286.14</v>
      </c>
      <c r="F233" s="74">
        <v>240507.38</v>
      </c>
      <c r="G233" s="73">
        <v>180380.54</v>
      </c>
      <c r="H233" s="1"/>
      <c r="J233" s="8"/>
      <c r="K233" s="8"/>
    </row>
    <row r="234" spans="1:11" ht="89.25" x14ac:dyDescent="0.25">
      <c r="A234" s="186">
        <v>212</v>
      </c>
      <c r="B234" s="69" t="s">
        <v>433</v>
      </c>
      <c r="C234" s="48" t="s">
        <v>297</v>
      </c>
      <c r="D234" s="147" t="s">
        <v>326</v>
      </c>
      <c r="E234" s="36">
        <v>1616953.35</v>
      </c>
      <c r="F234" s="36">
        <v>808476.67</v>
      </c>
      <c r="G234" s="35">
        <v>606357.5</v>
      </c>
      <c r="H234" s="1"/>
      <c r="J234" s="8"/>
      <c r="K234" s="8"/>
    </row>
    <row r="235" spans="1:11" ht="63" x14ac:dyDescent="0.25">
      <c r="A235" s="184">
        <v>213</v>
      </c>
      <c r="B235" s="69" t="s">
        <v>432</v>
      </c>
      <c r="C235" s="48" t="s">
        <v>297</v>
      </c>
      <c r="D235" s="151" t="s">
        <v>431</v>
      </c>
      <c r="E235" s="196">
        <v>2242266.2000000002</v>
      </c>
      <c r="F235" s="196">
        <v>1121133.1000000001</v>
      </c>
      <c r="G235" s="154">
        <v>840849.83</v>
      </c>
      <c r="H235" s="1"/>
      <c r="J235" s="8"/>
      <c r="K235" s="8"/>
    </row>
    <row r="236" spans="1:11" ht="63.75" x14ac:dyDescent="0.25">
      <c r="A236" s="186">
        <v>214</v>
      </c>
      <c r="B236" s="85" t="s">
        <v>430</v>
      </c>
      <c r="C236" s="48" t="s">
        <v>297</v>
      </c>
      <c r="D236" s="147" t="s">
        <v>299</v>
      </c>
      <c r="E236" s="68">
        <v>705991.5</v>
      </c>
      <c r="F236" s="68">
        <f>264746.81+88248.94</f>
        <v>352995.75</v>
      </c>
      <c r="G236" s="67">
        <v>264746.81</v>
      </c>
      <c r="H236" s="1"/>
      <c r="J236" s="8"/>
      <c r="K236" s="8"/>
    </row>
    <row r="237" spans="1:11" ht="153" x14ac:dyDescent="0.25">
      <c r="A237" s="184">
        <v>215</v>
      </c>
      <c r="B237" s="85" t="s">
        <v>429</v>
      </c>
      <c r="C237" s="48" t="s">
        <v>297</v>
      </c>
      <c r="D237" s="147" t="s">
        <v>428</v>
      </c>
      <c r="E237" s="68">
        <v>6161454.4100000001</v>
      </c>
      <c r="F237" s="68">
        <v>3388799.93</v>
      </c>
      <c r="G237" s="67">
        <v>2541599.9500000002</v>
      </c>
      <c r="H237" s="1"/>
      <c r="J237" s="8"/>
      <c r="K237" s="8"/>
    </row>
    <row r="238" spans="1:11" ht="76.5" x14ac:dyDescent="0.25">
      <c r="A238" s="186">
        <v>216</v>
      </c>
      <c r="B238" s="85" t="s">
        <v>354</v>
      </c>
      <c r="C238" s="48" t="s">
        <v>297</v>
      </c>
      <c r="D238" s="147" t="s">
        <v>427</v>
      </c>
      <c r="E238" s="68">
        <v>739074.24</v>
      </c>
      <c r="F238" s="68">
        <v>406490.83</v>
      </c>
      <c r="G238" s="67">
        <v>304868.12</v>
      </c>
      <c r="H238" s="1"/>
      <c r="J238" s="8"/>
      <c r="K238" s="8"/>
    </row>
    <row r="239" spans="1:11" ht="102" x14ac:dyDescent="0.25">
      <c r="A239" s="184">
        <v>217</v>
      </c>
      <c r="B239" s="85" t="s">
        <v>426</v>
      </c>
      <c r="C239" s="48" t="s">
        <v>297</v>
      </c>
      <c r="D239" s="147" t="s">
        <v>425</v>
      </c>
      <c r="E239" s="36">
        <v>827765.91</v>
      </c>
      <c r="F239" s="36">
        <v>413882.95</v>
      </c>
      <c r="G239" s="35">
        <v>310412.21000000002</v>
      </c>
      <c r="H239" s="1"/>
      <c r="J239" s="8"/>
      <c r="K239" s="8"/>
    </row>
    <row r="240" spans="1:11" ht="63.75" x14ac:dyDescent="0.25">
      <c r="A240" s="186">
        <v>218</v>
      </c>
      <c r="B240" s="85" t="s">
        <v>424</v>
      </c>
      <c r="C240" s="48" t="s">
        <v>297</v>
      </c>
      <c r="D240" s="147" t="s">
        <v>423</v>
      </c>
      <c r="E240" s="36">
        <v>739788</v>
      </c>
      <c r="F240" s="36">
        <v>369894</v>
      </c>
      <c r="G240" s="35">
        <v>277420.5</v>
      </c>
      <c r="H240" s="1"/>
      <c r="J240" s="8"/>
      <c r="K240" s="8"/>
    </row>
    <row r="241" spans="1:11" ht="63.75" x14ac:dyDescent="0.25">
      <c r="A241" s="184">
        <v>219</v>
      </c>
      <c r="B241" s="85" t="s">
        <v>422</v>
      </c>
      <c r="C241" s="48" t="s">
        <v>297</v>
      </c>
      <c r="D241" s="147" t="s">
        <v>421</v>
      </c>
      <c r="E241" s="36">
        <v>3845513.84</v>
      </c>
      <c r="F241" s="36">
        <v>1922756.92</v>
      </c>
      <c r="G241" s="35">
        <v>1442067.69</v>
      </c>
      <c r="H241" s="1"/>
      <c r="J241" s="8"/>
      <c r="K241" s="8"/>
    </row>
    <row r="242" spans="1:11" ht="114.75" x14ac:dyDescent="0.25">
      <c r="A242" s="186">
        <v>220</v>
      </c>
      <c r="B242" s="85" t="s">
        <v>420</v>
      </c>
      <c r="C242" s="48" t="s">
        <v>297</v>
      </c>
      <c r="D242" s="147" t="s">
        <v>419</v>
      </c>
      <c r="E242" s="36">
        <v>663709.80000000005</v>
      </c>
      <c r="F242" s="36">
        <v>365040.39</v>
      </c>
      <c r="G242" s="35">
        <v>273780.28999999998</v>
      </c>
      <c r="H242" s="1"/>
      <c r="J242" s="8"/>
      <c r="K242" s="8"/>
    </row>
    <row r="243" spans="1:11" ht="63.75" x14ac:dyDescent="0.25">
      <c r="A243" s="184">
        <v>221</v>
      </c>
      <c r="B243" s="85" t="s">
        <v>418</v>
      </c>
      <c r="C243" s="48" t="s">
        <v>297</v>
      </c>
      <c r="D243" s="147" t="s">
        <v>299</v>
      </c>
      <c r="E243" s="36">
        <v>438720.3</v>
      </c>
      <c r="F243" s="36">
        <v>219360.15</v>
      </c>
      <c r="G243" s="35">
        <v>164520.10999999999</v>
      </c>
      <c r="H243" s="1"/>
      <c r="J243" s="8"/>
      <c r="K243" s="8"/>
    </row>
    <row r="244" spans="1:11" ht="51" x14ac:dyDescent="0.25">
      <c r="A244" s="186">
        <v>222</v>
      </c>
      <c r="B244" s="85" t="s">
        <v>417</v>
      </c>
      <c r="C244" s="48" t="s">
        <v>297</v>
      </c>
      <c r="D244" s="147" t="s">
        <v>416</v>
      </c>
      <c r="E244" s="36">
        <v>1008826.4</v>
      </c>
      <c r="F244" s="36">
        <v>504413.2</v>
      </c>
      <c r="G244" s="35">
        <v>378309.9</v>
      </c>
      <c r="H244" s="1"/>
      <c r="J244" s="8"/>
      <c r="K244" s="8"/>
    </row>
    <row r="245" spans="1:11" ht="63.75" x14ac:dyDescent="0.25">
      <c r="A245" s="184">
        <v>223</v>
      </c>
      <c r="B245" s="85" t="s">
        <v>415</v>
      </c>
      <c r="C245" s="48" t="s">
        <v>297</v>
      </c>
      <c r="D245" s="147" t="s">
        <v>299</v>
      </c>
      <c r="E245" s="36">
        <v>518502.32</v>
      </c>
      <c r="F245" s="36">
        <v>259251.16</v>
      </c>
      <c r="G245" s="35">
        <v>194438.37</v>
      </c>
      <c r="H245" s="1"/>
      <c r="J245" s="8"/>
      <c r="K245" s="8"/>
    </row>
    <row r="246" spans="1:11" ht="31.5" x14ac:dyDescent="0.25">
      <c r="A246" s="186">
        <v>224</v>
      </c>
      <c r="B246" s="85" t="s">
        <v>414</v>
      </c>
      <c r="C246" s="48" t="s">
        <v>297</v>
      </c>
      <c r="D246" s="147" t="s">
        <v>413</v>
      </c>
      <c r="E246" s="36">
        <v>1068425</v>
      </c>
      <c r="F246" s="36">
        <v>534212.5</v>
      </c>
      <c r="G246" s="35">
        <v>400659.38</v>
      </c>
      <c r="H246" s="1"/>
      <c r="J246" s="8"/>
      <c r="K246" s="8"/>
    </row>
    <row r="247" spans="1:11" ht="204" x14ac:dyDescent="0.25">
      <c r="A247" s="184">
        <v>225</v>
      </c>
      <c r="B247" s="118" t="s">
        <v>412</v>
      </c>
      <c r="C247" s="48" t="s">
        <v>297</v>
      </c>
      <c r="D247" s="148" t="s">
        <v>411</v>
      </c>
      <c r="E247" s="195">
        <v>3117582.17</v>
      </c>
      <c r="F247" s="195">
        <v>1558791.08</v>
      </c>
      <c r="G247" s="194">
        <v>1169093.31</v>
      </c>
      <c r="H247" s="1"/>
      <c r="J247" s="8"/>
      <c r="K247" s="8"/>
    </row>
    <row r="248" spans="1:11" ht="38.25" x14ac:dyDescent="0.25">
      <c r="A248" s="186">
        <v>226</v>
      </c>
      <c r="B248" s="118" t="s">
        <v>410</v>
      </c>
      <c r="C248" s="48" t="s">
        <v>297</v>
      </c>
      <c r="D248" s="148" t="s">
        <v>306</v>
      </c>
      <c r="E248" s="195">
        <v>312124</v>
      </c>
      <c r="F248" s="195">
        <v>156062</v>
      </c>
      <c r="G248" s="194">
        <v>117046.5</v>
      </c>
      <c r="H248" s="1"/>
      <c r="J248" s="8"/>
      <c r="K248" s="8"/>
    </row>
    <row r="249" spans="1:11" ht="63.75" x14ac:dyDescent="0.25">
      <c r="A249" s="184">
        <v>227</v>
      </c>
      <c r="B249" s="118" t="s">
        <v>409</v>
      </c>
      <c r="C249" s="48" t="s">
        <v>297</v>
      </c>
      <c r="D249" s="148" t="s">
        <v>299</v>
      </c>
      <c r="E249" s="195">
        <v>238538.82</v>
      </c>
      <c r="F249" s="195">
        <v>119269.41</v>
      </c>
      <c r="G249" s="194">
        <v>89452.06</v>
      </c>
      <c r="H249" s="1"/>
      <c r="J249" s="8"/>
      <c r="K249" s="8"/>
    </row>
    <row r="250" spans="1:11" ht="102" x14ac:dyDescent="0.25">
      <c r="A250" s="186">
        <v>228</v>
      </c>
      <c r="B250" s="118" t="s">
        <v>408</v>
      </c>
      <c r="C250" s="48" t="s">
        <v>297</v>
      </c>
      <c r="D250" s="148" t="s">
        <v>390</v>
      </c>
      <c r="E250" s="195">
        <v>522146.57</v>
      </c>
      <c r="F250" s="195">
        <v>339395.27</v>
      </c>
      <c r="G250" s="194">
        <v>254546.45</v>
      </c>
      <c r="H250" s="1"/>
      <c r="J250" s="8"/>
      <c r="K250" s="8"/>
    </row>
    <row r="251" spans="1:11" ht="102" x14ac:dyDescent="0.25">
      <c r="A251" s="184">
        <v>229</v>
      </c>
      <c r="B251" s="118" t="s">
        <v>407</v>
      </c>
      <c r="C251" s="48" t="s">
        <v>297</v>
      </c>
      <c r="D251" s="148" t="s">
        <v>406</v>
      </c>
      <c r="E251" s="195">
        <v>1731766.61</v>
      </c>
      <c r="F251" s="195">
        <v>1125648.3</v>
      </c>
      <c r="G251" s="194">
        <v>844236.23</v>
      </c>
      <c r="H251" s="1"/>
      <c r="J251" s="8"/>
      <c r="K251" s="8"/>
    </row>
    <row r="252" spans="1:11" ht="140.25" x14ac:dyDescent="0.25">
      <c r="A252" s="186">
        <v>230</v>
      </c>
      <c r="B252" s="118" t="s">
        <v>405</v>
      </c>
      <c r="C252" s="48" t="s">
        <v>297</v>
      </c>
      <c r="D252" s="148" t="s">
        <v>404</v>
      </c>
      <c r="E252" s="195">
        <v>1066389.56</v>
      </c>
      <c r="F252" s="195">
        <v>533194.78</v>
      </c>
      <c r="G252" s="194">
        <v>399896.09</v>
      </c>
      <c r="H252" s="1"/>
      <c r="J252" s="8"/>
      <c r="K252" s="8"/>
    </row>
    <row r="253" spans="1:11" ht="89.25" x14ac:dyDescent="0.25">
      <c r="A253" s="184">
        <v>231</v>
      </c>
      <c r="B253" s="118" t="s">
        <v>403</v>
      </c>
      <c r="C253" s="48" t="s">
        <v>297</v>
      </c>
      <c r="D253" s="148" t="s">
        <v>402</v>
      </c>
      <c r="E253" s="195">
        <v>733035.32</v>
      </c>
      <c r="F253" s="195">
        <v>366517.66</v>
      </c>
      <c r="G253" s="194">
        <v>274888.25</v>
      </c>
      <c r="H253" s="1"/>
      <c r="J253" s="8"/>
      <c r="K253" s="8"/>
    </row>
    <row r="254" spans="1:11" ht="63.75" x14ac:dyDescent="0.25">
      <c r="A254" s="186">
        <v>232</v>
      </c>
      <c r="B254" s="118" t="s">
        <v>401</v>
      </c>
      <c r="C254" s="48" t="s">
        <v>297</v>
      </c>
      <c r="D254" s="148" t="s">
        <v>400</v>
      </c>
      <c r="E254" s="195">
        <v>2823683.59</v>
      </c>
      <c r="F254" s="195">
        <v>1411841.79</v>
      </c>
      <c r="G254" s="194">
        <v>1058881.3400000001</v>
      </c>
      <c r="H254" s="1"/>
      <c r="J254" s="8"/>
      <c r="K254" s="8"/>
    </row>
    <row r="255" spans="1:11" ht="63.75" x14ac:dyDescent="0.25">
      <c r="A255" s="184">
        <v>233</v>
      </c>
      <c r="B255" s="118" t="s">
        <v>399</v>
      </c>
      <c r="C255" s="48" t="s">
        <v>297</v>
      </c>
      <c r="D255" s="148" t="s">
        <v>299</v>
      </c>
      <c r="E255" s="195">
        <v>582314.07999999996</v>
      </c>
      <c r="F255" s="195">
        <v>291157.03999999998</v>
      </c>
      <c r="G255" s="194">
        <v>218367.78</v>
      </c>
      <c r="H255" s="1"/>
      <c r="J255" s="8"/>
      <c r="K255" s="8"/>
    </row>
    <row r="256" spans="1:11" ht="63.75" x14ac:dyDescent="0.25">
      <c r="A256" s="186">
        <v>234</v>
      </c>
      <c r="B256" s="118" t="s">
        <v>398</v>
      </c>
      <c r="C256" s="48" t="s">
        <v>297</v>
      </c>
      <c r="D256" s="148" t="s">
        <v>299</v>
      </c>
      <c r="E256" s="195">
        <v>2360800</v>
      </c>
      <c r="F256" s="195">
        <v>1180400</v>
      </c>
      <c r="G256" s="194">
        <v>885300</v>
      </c>
      <c r="H256" s="1"/>
      <c r="J256" s="8"/>
      <c r="K256" s="8"/>
    </row>
    <row r="257" spans="1:11" ht="63.75" x14ac:dyDescent="0.25">
      <c r="A257" s="184">
        <v>235</v>
      </c>
      <c r="B257" s="118" t="s">
        <v>397</v>
      </c>
      <c r="C257" s="51" t="s">
        <v>297</v>
      </c>
      <c r="D257" s="148" t="s">
        <v>396</v>
      </c>
      <c r="E257" s="195">
        <v>1205725.77</v>
      </c>
      <c r="F257" s="195">
        <v>663149.17000000004</v>
      </c>
      <c r="G257" s="194">
        <v>497361.88</v>
      </c>
      <c r="H257" s="1"/>
      <c r="J257" s="8"/>
      <c r="K257" s="8"/>
    </row>
    <row r="258" spans="1:11" ht="178.5" x14ac:dyDescent="0.25">
      <c r="A258" s="186">
        <v>236</v>
      </c>
      <c r="B258" s="118" t="s">
        <v>395</v>
      </c>
      <c r="C258" s="51" t="s">
        <v>297</v>
      </c>
      <c r="D258" s="148" t="s">
        <v>394</v>
      </c>
      <c r="E258" s="195">
        <v>1149479.55</v>
      </c>
      <c r="F258" s="195">
        <v>574739.77</v>
      </c>
      <c r="G258" s="194">
        <v>431054.83</v>
      </c>
      <c r="H258" s="1"/>
      <c r="J258" s="8"/>
      <c r="K258" s="8"/>
    </row>
    <row r="259" spans="1:11" ht="89.25" x14ac:dyDescent="0.25">
      <c r="A259" s="184">
        <v>237</v>
      </c>
      <c r="B259" s="118" t="s">
        <v>393</v>
      </c>
      <c r="C259" s="51" t="s">
        <v>297</v>
      </c>
      <c r="D259" s="148" t="s">
        <v>326</v>
      </c>
      <c r="E259" s="195">
        <v>630119.02</v>
      </c>
      <c r="F259" s="195">
        <v>315059.51</v>
      </c>
      <c r="G259" s="194">
        <v>236294.63</v>
      </c>
      <c r="H259" s="1"/>
      <c r="J259" s="8"/>
      <c r="K259" s="8"/>
    </row>
    <row r="260" spans="1:11" ht="63.75" x14ac:dyDescent="0.25">
      <c r="A260" s="186">
        <v>238</v>
      </c>
      <c r="B260" s="118" t="s">
        <v>392</v>
      </c>
      <c r="C260" s="51" t="s">
        <v>297</v>
      </c>
      <c r="D260" s="148" t="s">
        <v>299</v>
      </c>
      <c r="E260" s="195">
        <v>725563.76</v>
      </c>
      <c r="F260" s="195">
        <v>362781.88</v>
      </c>
      <c r="G260" s="194">
        <v>272086.40999999997</v>
      </c>
      <c r="H260" s="1"/>
      <c r="J260" s="8"/>
      <c r="K260" s="8"/>
    </row>
    <row r="261" spans="1:11" ht="102" x14ac:dyDescent="0.25">
      <c r="A261" s="184">
        <v>239</v>
      </c>
      <c r="B261" s="118" t="s">
        <v>391</v>
      </c>
      <c r="C261" s="51" t="s">
        <v>297</v>
      </c>
      <c r="D261" s="148" t="s">
        <v>390</v>
      </c>
      <c r="E261" s="195">
        <v>957674.99</v>
      </c>
      <c r="F261" s="195">
        <v>526721.25</v>
      </c>
      <c r="G261" s="194">
        <v>395040.94</v>
      </c>
      <c r="H261" s="1"/>
      <c r="J261" s="8"/>
      <c r="K261" s="8"/>
    </row>
    <row r="262" spans="1:11" ht="63.75" x14ac:dyDescent="0.25">
      <c r="A262" s="186">
        <v>240</v>
      </c>
      <c r="B262" s="118" t="s">
        <v>389</v>
      </c>
      <c r="C262" s="51" t="s">
        <v>297</v>
      </c>
      <c r="D262" s="148" t="s">
        <v>299</v>
      </c>
      <c r="E262" s="195">
        <v>748887.91</v>
      </c>
      <c r="F262" s="195">
        <v>374443.95</v>
      </c>
      <c r="G262" s="194">
        <v>280832.96000000002</v>
      </c>
      <c r="H262" s="1"/>
      <c r="J262" s="8"/>
      <c r="K262" s="8"/>
    </row>
    <row r="263" spans="1:11" ht="216.75" x14ac:dyDescent="0.25">
      <c r="A263" s="184">
        <v>241</v>
      </c>
      <c r="B263" s="118" t="s">
        <v>388</v>
      </c>
      <c r="C263" s="51" t="s">
        <v>297</v>
      </c>
      <c r="D263" s="148" t="s">
        <v>387</v>
      </c>
      <c r="E263" s="195">
        <v>879989.07</v>
      </c>
      <c r="F263" s="195">
        <v>439994.53</v>
      </c>
      <c r="G263" s="194">
        <v>329995.90000000002</v>
      </c>
      <c r="H263" s="1"/>
      <c r="J263" s="8"/>
      <c r="K263" s="8"/>
    </row>
    <row r="264" spans="1:11" ht="38.25" x14ac:dyDescent="0.25">
      <c r="A264" s="186">
        <v>242</v>
      </c>
      <c r="B264" s="118" t="s">
        <v>386</v>
      </c>
      <c r="C264" s="51" t="s">
        <v>297</v>
      </c>
      <c r="D264" s="148" t="s">
        <v>385</v>
      </c>
      <c r="E264" s="195">
        <v>6753404.7999999998</v>
      </c>
      <c r="F264" s="195">
        <v>3714372.64</v>
      </c>
      <c r="G264" s="194">
        <v>2785779.48</v>
      </c>
      <c r="H264" s="1"/>
      <c r="J264" s="8"/>
      <c r="K264" s="8"/>
    </row>
    <row r="265" spans="1:11" ht="102" x14ac:dyDescent="0.25">
      <c r="A265" s="184">
        <v>243</v>
      </c>
      <c r="B265" s="118" t="s">
        <v>384</v>
      </c>
      <c r="C265" s="51" t="s">
        <v>297</v>
      </c>
      <c r="D265" s="148" t="s">
        <v>383</v>
      </c>
      <c r="E265" s="195">
        <v>1781073.49</v>
      </c>
      <c r="F265" s="195">
        <v>890536.74</v>
      </c>
      <c r="G265" s="194">
        <v>667902.56000000006</v>
      </c>
      <c r="H265" s="1"/>
      <c r="J265" s="8"/>
      <c r="K265" s="8"/>
    </row>
    <row r="266" spans="1:11" ht="63.75" x14ac:dyDescent="0.25">
      <c r="A266" s="186">
        <v>244</v>
      </c>
      <c r="B266" s="118" t="s">
        <v>382</v>
      </c>
      <c r="C266" s="51" t="s">
        <v>297</v>
      </c>
      <c r="D266" s="148" t="s">
        <v>299</v>
      </c>
      <c r="E266" s="195">
        <v>957631.93</v>
      </c>
      <c r="F266" s="195">
        <v>478815.95999999996</v>
      </c>
      <c r="G266" s="194">
        <v>359111.97</v>
      </c>
      <c r="H266" s="1"/>
      <c r="J266" s="8"/>
      <c r="K266" s="8"/>
    </row>
    <row r="267" spans="1:11" ht="140.25" x14ac:dyDescent="0.25">
      <c r="A267" s="184">
        <v>245</v>
      </c>
      <c r="B267" s="118" t="s">
        <v>381</v>
      </c>
      <c r="C267" s="51" t="s">
        <v>297</v>
      </c>
      <c r="D267" s="148" t="s">
        <v>380</v>
      </c>
      <c r="E267" s="195">
        <v>3143306.01</v>
      </c>
      <c r="F267" s="195">
        <v>1728818.31</v>
      </c>
      <c r="G267" s="194">
        <v>1296613.73</v>
      </c>
      <c r="H267" s="1"/>
      <c r="J267" s="8"/>
      <c r="K267" s="8"/>
    </row>
    <row r="268" spans="1:11" ht="63.75" x14ac:dyDescent="0.25">
      <c r="A268" s="186">
        <v>246</v>
      </c>
      <c r="B268" s="118" t="s">
        <v>379</v>
      </c>
      <c r="C268" s="51" t="s">
        <v>297</v>
      </c>
      <c r="D268" s="148" t="s">
        <v>378</v>
      </c>
      <c r="E268" s="195">
        <v>2764923.3</v>
      </c>
      <c r="F268" s="195">
        <v>1520707.82</v>
      </c>
      <c r="G268" s="194">
        <v>1140530.8700000001</v>
      </c>
      <c r="H268" s="1"/>
      <c r="J268" s="8"/>
      <c r="K268" s="8"/>
    </row>
    <row r="269" spans="1:11" ht="140.25" x14ac:dyDescent="0.25">
      <c r="A269" s="184">
        <v>247</v>
      </c>
      <c r="B269" s="118" t="s">
        <v>377</v>
      </c>
      <c r="C269" s="51" t="s">
        <v>297</v>
      </c>
      <c r="D269" s="148" t="s">
        <v>376</v>
      </c>
      <c r="E269" s="195">
        <v>2958283.27</v>
      </c>
      <c r="F269" s="195">
        <v>1479141.63</v>
      </c>
      <c r="G269" s="194">
        <v>1109356.22</v>
      </c>
      <c r="H269" s="1"/>
      <c r="J269" s="8"/>
      <c r="K269" s="8"/>
    </row>
    <row r="270" spans="1:11" ht="140.25" x14ac:dyDescent="0.25">
      <c r="A270" s="186">
        <v>248</v>
      </c>
      <c r="B270" s="118" t="s">
        <v>375</v>
      </c>
      <c r="C270" s="51" t="s">
        <v>297</v>
      </c>
      <c r="D270" s="148" t="s">
        <v>368</v>
      </c>
      <c r="E270" s="195">
        <v>603271.84</v>
      </c>
      <c r="F270" s="195">
        <v>285635.92</v>
      </c>
      <c r="G270" s="194">
        <v>214226.94</v>
      </c>
      <c r="H270" s="1"/>
      <c r="J270" s="8"/>
      <c r="K270" s="8"/>
    </row>
    <row r="271" spans="1:11" ht="102" x14ac:dyDescent="0.25">
      <c r="A271" s="184">
        <v>249</v>
      </c>
      <c r="B271" s="118" t="s">
        <v>374</v>
      </c>
      <c r="C271" s="51" t="s">
        <v>297</v>
      </c>
      <c r="D271" s="148" t="s">
        <v>373</v>
      </c>
      <c r="E271" s="195">
        <v>1368995.33</v>
      </c>
      <c r="F271" s="195">
        <v>752947.42999999993</v>
      </c>
      <c r="G271" s="194">
        <v>564710.56999999995</v>
      </c>
      <c r="H271" s="1"/>
      <c r="J271" s="8"/>
      <c r="K271" s="8"/>
    </row>
    <row r="272" spans="1:11" ht="38.25" x14ac:dyDescent="0.25">
      <c r="A272" s="186">
        <v>250</v>
      </c>
      <c r="B272" s="118" t="s">
        <v>372</v>
      </c>
      <c r="C272" s="51" t="s">
        <v>297</v>
      </c>
      <c r="D272" s="148" t="s">
        <v>371</v>
      </c>
      <c r="E272" s="195">
        <v>6834600</v>
      </c>
      <c r="F272" s="195">
        <v>3759030</v>
      </c>
      <c r="G272" s="194">
        <v>2819272.5</v>
      </c>
      <c r="H272" s="1"/>
      <c r="J272" s="8"/>
      <c r="K272" s="8"/>
    </row>
    <row r="273" spans="1:11" ht="47.25" x14ac:dyDescent="0.25">
      <c r="A273" s="184">
        <v>251</v>
      </c>
      <c r="B273" s="118" t="s">
        <v>370</v>
      </c>
      <c r="C273" s="51" t="s">
        <v>297</v>
      </c>
      <c r="D273" s="148" t="s">
        <v>306</v>
      </c>
      <c r="E273" s="195">
        <v>1781953.82</v>
      </c>
      <c r="F273" s="195">
        <v>980074.6</v>
      </c>
      <c r="G273" s="194">
        <v>735055.95</v>
      </c>
      <c r="H273" s="1"/>
      <c r="J273" s="8"/>
      <c r="K273" s="8"/>
    </row>
    <row r="274" spans="1:11" ht="140.25" x14ac:dyDescent="0.25">
      <c r="A274" s="186">
        <v>252</v>
      </c>
      <c r="B274" s="118" t="s">
        <v>369</v>
      </c>
      <c r="C274" s="51" t="s">
        <v>297</v>
      </c>
      <c r="D274" s="147" t="s">
        <v>368</v>
      </c>
      <c r="E274" s="195">
        <v>684592.84</v>
      </c>
      <c r="F274" s="195">
        <v>342296.42000000004</v>
      </c>
      <c r="G274" s="194">
        <v>256722.32</v>
      </c>
      <c r="H274" s="1"/>
      <c r="J274" s="8"/>
      <c r="K274" s="8"/>
    </row>
    <row r="275" spans="1:11" ht="128.25" thickBot="1" x14ac:dyDescent="0.3">
      <c r="A275" s="184">
        <v>253</v>
      </c>
      <c r="B275" s="118" t="s">
        <v>367</v>
      </c>
      <c r="C275" s="51" t="s">
        <v>297</v>
      </c>
      <c r="D275" s="147" t="s">
        <v>366</v>
      </c>
      <c r="E275" s="195">
        <v>1678355.9</v>
      </c>
      <c r="F275" s="195">
        <v>839177.95</v>
      </c>
      <c r="G275" s="194">
        <v>629383.46</v>
      </c>
      <c r="H275" s="1"/>
      <c r="J275" s="8"/>
      <c r="K275" s="8"/>
    </row>
    <row r="276" spans="1:11" ht="16.5" thickBot="1" x14ac:dyDescent="0.3">
      <c r="A276" s="41" t="s">
        <v>365</v>
      </c>
      <c r="B276" s="40"/>
      <c r="C276" s="21">
        <f>COUNTA(C193:C275)</f>
        <v>83</v>
      </c>
      <c r="D276" s="20"/>
      <c r="E276" s="19">
        <f>SUM(E193:E275)</f>
        <v>131646015.49999997</v>
      </c>
      <c r="F276" s="19">
        <f>SUM(F193:F275)</f>
        <v>68315050.080000013</v>
      </c>
      <c r="G276" s="61">
        <f>SUM(G193:G275)</f>
        <v>51236287.649999984</v>
      </c>
      <c r="H276" s="1"/>
      <c r="J276" s="8"/>
      <c r="K276" s="8"/>
    </row>
    <row r="277" spans="1:11" ht="16.5" thickBot="1" x14ac:dyDescent="0.3">
      <c r="A277" s="60" t="s">
        <v>364</v>
      </c>
      <c r="B277" s="59"/>
      <c r="C277" s="59"/>
      <c r="D277" s="59"/>
      <c r="E277" s="59"/>
      <c r="F277" s="59"/>
      <c r="G277" s="58"/>
      <c r="H277" s="1"/>
      <c r="J277" s="8"/>
      <c r="K277" s="8"/>
    </row>
    <row r="278" spans="1:11" ht="25.5" x14ac:dyDescent="0.25">
      <c r="A278" s="188">
        <v>254</v>
      </c>
      <c r="B278" s="193" t="s">
        <v>363</v>
      </c>
      <c r="C278" s="192" t="s">
        <v>336</v>
      </c>
      <c r="D278" s="191" t="s">
        <v>359</v>
      </c>
      <c r="E278" s="190">
        <v>651978.4</v>
      </c>
      <c r="F278" s="190">
        <v>325989.2</v>
      </c>
      <c r="G278" s="189">
        <v>244491.9</v>
      </c>
      <c r="H278" s="1"/>
      <c r="J278" s="8"/>
      <c r="K278" s="8"/>
    </row>
    <row r="279" spans="1:11" ht="204.75" thickBot="1" x14ac:dyDescent="0.3">
      <c r="A279" s="186">
        <v>255</v>
      </c>
      <c r="B279" s="66" t="s">
        <v>362</v>
      </c>
      <c r="C279" s="51" t="s">
        <v>336</v>
      </c>
      <c r="D279" s="148" t="s">
        <v>361</v>
      </c>
      <c r="E279" s="80">
        <v>3663431.97</v>
      </c>
      <c r="F279" s="80">
        <v>1831715.98</v>
      </c>
      <c r="G279" s="79">
        <v>1373786.99</v>
      </c>
      <c r="H279" s="1"/>
      <c r="J279" s="8"/>
      <c r="K279" s="8"/>
    </row>
    <row r="280" spans="1:11" ht="31.5" x14ac:dyDescent="0.25">
      <c r="A280" s="188">
        <v>256</v>
      </c>
      <c r="B280" s="66" t="s">
        <v>360</v>
      </c>
      <c r="C280" s="51" t="s">
        <v>336</v>
      </c>
      <c r="D280" s="148" t="s">
        <v>359</v>
      </c>
      <c r="E280" s="80">
        <v>1707849.5</v>
      </c>
      <c r="F280" s="80">
        <v>853924.75</v>
      </c>
      <c r="G280" s="79">
        <v>640443.56000000006</v>
      </c>
      <c r="H280" s="1"/>
      <c r="J280" s="8"/>
      <c r="K280" s="8"/>
    </row>
    <row r="281" spans="1:11" ht="77.25" thickBot="1" x14ac:dyDescent="0.3">
      <c r="A281" s="186">
        <v>257</v>
      </c>
      <c r="B281" s="66" t="s">
        <v>358</v>
      </c>
      <c r="C281" s="51" t="s">
        <v>336</v>
      </c>
      <c r="D281" s="148" t="s">
        <v>342</v>
      </c>
      <c r="E281" s="80">
        <v>22782000</v>
      </c>
      <c r="F281" s="80">
        <v>11391000</v>
      </c>
      <c r="G281" s="79">
        <v>8543250</v>
      </c>
      <c r="H281" s="1"/>
      <c r="J281" s="8"/>
      <c r="K281" s="8"/>
    </row>
    <row r="282" spans="1:11" ht="76.5" x14ac:dyDescent="0.25">
      <c r="A282" s="188">
        <v>258</v>
      </c>
      <c r="B282" s="69" t="s">
        <v>357</v>
      </c>
      <c r="C282" s="48" t="s">
        <v>336</v>
      </c>
      <c r="D282" s="147" t="s">
        <v>356</v>
      </c>
      <c r="E282" s="77">
        <v>565036.80000000005</v>
      </c>
      <c r="F282" s="77">
        <v>282518.40000000002</v>
      </c>
      <c r="G282" s="76">
        <v>211888.8</v>
      </c>
      <c r="H282" s="1"/>
      <c r="J282" s="8"/>
      <c r="K282" s="8"/>
    </row>
    <row r="283" spans="1:11" ht="153.75" thickBot="1" x14ac:dyDescent="0.3">
      <c r="A283" s="186">
        <v>259</v>
      </c>
      <c r="B283" s="66" t="s">
        <v>355</v>
      </c>
      <c r="C283" s="51" t="s">
        <v>336</v>
      </c>
      <c r="D283" s="148" t="s">
        <v>344</v>
      </c>
      <c r="E283" s="80">
        <v>6805160.79</v>
      </c>
      <c r="F283" s="80">
        <v>3402580.39</v>
      </c>
      <c r="G283" s="79">
        <v>2551935.29</v>
      </c>
      <c r="H283" s="1"/>
      <c r="J283" s="8"/>
      <c r="K283" s="8"/>
    </row>
    <row r="284" spans="1:11" ht="38.25" x14ac:dyDescent="0.25">
      <c r="A284" s="188">
        <v>260</v>
      </c>
      <c r="B284" s="66" t="s">
        <v>354</v>
      </c>
      <c r="C284" s="51" t="s">
        <v>336</v>
      </c>
      <c r="D284" s="148" t="s">
        <v>338</v>
      </c>
      <c r="E284" s="80">
        <v>1773332.86</v>
      </c>
      <c r="F284" s="80">
        <v>886666.42999999993</v>
      </c>
      <c r="G284" s="79">
        <v>664999.81999999995</v>
      </c>
      <c r="H284" s="1"/>
      <c r="J284" s="8"/>
      <c r="K284" s="8"/>
    </row>
    <row r="285" spans="1:11" ht="32.25" thickBot="1" x14ac:dyDescent="0.3">
      <c r="A285" s="186">
        <v>261</v>
      </c>
      <c r="B285" s="66" t="s">
        <v>353</v>
      </c>
      <c r="C285" s="51" t="s">
        <v>336</v>
      </c>
      <c r="D285" s="148" t="s">
        <v>352</v>
      </c>
      <c r="E285" s="80">
        <v>2231692.46</v>
      </c>
      <c r="F285" s="80">
        <v>1115846.23</v>
      </c>
      <c r="G285" s="79">
        <v>836884.67</v>
      </c>
      <c r="H285" s="1"/>
      <c r="J285" s="8"/>
      <c r="K285" s="8"/>
    </row>
    <row r="286" spans="1:11" ht="38.25" x14ac:dyDescent="0.25">
      <c r="A286" s="188">
        <v>262</v>
      </c>
      <c r="B286" s="66" t="s">
        <v>351</v>
      </c>
      <c r="C286" s="51" t="s">
        <v>336</v>
      </c>
      <c r="D286" s="148" t="s">
        <v>338</v>
      </c>
      <c r="E286" s="80">
        <v>2559252.27</v>
      </c>
      <c r="F286" s="80">
        <v>1279626.1299999999</v>
      </c>
      <c r="G286" s="79">
        <v>959719.6</v>
      </c>
      <c r="H286" s="1"/>
      <c r="J286" s="8"/>
      <c r="K286" s="8"/>
    </row>
    <row r="287" spans="1:11" ht="77.25" thickBot="1" x14ac:dyDescent="0.3">
      <c r="A287" s="186">
        <v>263</v>
      </c>
      <c r="B287" s="66" t="s">
        <v>350</v>
      </c>
      <c r="C287" s="51" t="s">
        <v>336</v>
      </c>
      <c r="D287" s="148" t="s">
        <v>349</v>
      </c>
      <c r="E287" s="80">
        <v>2678542</v>
      </c>
      <c r="F287" s="80">
        <v>1339271</v>
      </c>
      <c r="G287" s="79">
        <v>1004453.25</v>
      </c>
      <c r="H287" s="1"/>
      <c r="J287" s="8"/>
      <c r="K287" s="8"/>
    </row>
    <row r="288" spans="1:11" ht="153" x14ac:dyDescent="0.25">
      <c r="A288" s="188">
        <v>264</v>
      </c>
      <c r="B288" s="66" t="s">
        <v>348</v>
      </c>
      <c r="C288" s="51" t="s">
        <v>336</v>
      </c>
      <c r="D288" s="148" t="s">
        <v>344</v>
      </c>
      <c r="E288" s="80">
        <v>2704076.5</v>
      </c>
      <c r="F288" s="80">
        <v>1352038.25</v>
      </c>
      <c r="G288" s="79">
        <v>1014028.69</v>
      </c>
      <c r="H288" s="1"/>
      <c r="J288" s="8"/>
      <c r="K288" s="8"/>
    </row>
    <row r="289" spans="1:11" ht="102.75" thickBot="1" x14ac:dyDescent="0.3">
      <c r="A289" s="186">
        <v>265</v>
      </c>
      <c r="B289" s="66" t="s">
        <v>347</v>
      </c>
      <c r="C289" s="51" t="s">
        <v>336</v>
      </c>
      <c r="D289" s="147" t="s">
        <v>346</v>
      </c>
      <c r="E289" s="80">
        <v>2600632.04</v>
      </c>
      <c r="F289" s="80">
        <v>1300316.02</v>
      </c>
      <c r="G289" s="79">
        <v>975237.02</v>
      </c>
      <c r="H289" s="1"/>
      <c r="J289" s="8"/>
      <c r="K289" s="8"/>
    </row>
    <row r="290" spans="1:11" ht="153" x14ac:dyDescent="0.25">
      <c r="A290" s="188">
        <v>266</v>
      </c>
      <c r="B290" s="66" t="s">
        <v>345</v>
      </c>
      <c r="C290" s="51" t="s">
        <v>336</v>
      </c>
      <c r="D290" s="147" t="s">
        <v>344</v>
      </c>
      <c r="E290" s="80">
        <v>17626406.66</v>
      </c>
      <c r="F290" s="80">
        <v>8813203.3300000001</v>
      </c>
      <c r="G290" s="79">
        <v>6609902.5</v>
      </c>
      <c r="H290" s="1"/>
      <c r="J290" s="8"/>
      <c r="K290" s="8"/>
    </row>
    <row r="291" spans="1:11" ht="77.25" thickBot="1" x14ac:dyDescent="0.3">
      <c r="A291" s="186">
        <v>267</v>
      </c>
      <c r="B291" s="66" t="s">
        <v>343</v>
      </c>
      <c r="C291" s="51" t="s">
        <v>336</v>
      </c>
      <c r="D291" s="147" t="s">
        <v>342</v>
      </c>
      <c r="E291" s="80">
        <v>9912910</v>
      </c>
      <c r="F291" s="80">
        <v>4956455</v>
      </c>
      <c r="G291" s="79">
        <v>3717341.25</v>
      </c>
      <c r="H291" s="1"/>
      <c r="J291" s="8"/>
      <c r="K291" s="8"/>
    </row>
    <row r="292" spans="1:11" ht="140.25" x14ac:dyDescent="0.25">
      <c r="A292" s="188">
        <v>268</v>
      </c>
      <c r="B292" s="66" t="s">
        <v>341</v>
      </c>
      <c r="C292" s="51" t="s">
        <v>336</v>
      </c>
      <c r="D292" s="147" t="s">
        <v>340</v>
      </c>
      <c r="E292" s="80">
        <v>18136287.02</v>
      </c>
      <c r="F292" s="80">
        <v>9068143.5099999998</v>
      </c>
      <c r="G292" s="79">
        <v>6801107.6299999999</v>
      </c>
      <c r="H292" s="1"/>
      <c r="J292" s="8"/>
      <c r="K292" s="8"/>
    </row>
    <row r="293" spans="1:11" ht="39" thickBot="1" x14ac:dyDescent="0.3">
      <c r="A293" s="186">
        <v>269</v>
      </c>
      <c r="B293" s="66" t="s">
        <v>339</v>
      </c>
      <c r="C293" s="51" t="s">
        <v>336</v>
      </c>
      <c r="D293" s="147" t="s">
        <v>338</v>
      </c>
      <c r="E293" s="80">
        <v>1355223.29</v>
      </c>
      <c r="F293" s="80">
        <v>677611.64</v>
      </c>
      <c r="G293" s="79">
        <v>508208.73</v>
      </c>
      <c r="H293" s="1"/>
      <c r="J293" s="8"/>
      <c r="K293" s="8"/>
    </row>
    <row r="294" spans="1:11" ht="64.5" thickBot="1" x14ac:dyDescent="0.3">
      <c r="A294" s="188">
        <v>270</v>
      </c>
      <c r="B294" s="85" t="s">
        <v>337</v>
      </c>
      <c r="C294" s="142" t="s">
        <v>336</v>
      </c>
      <c r="D294" s="147" t="s">
        <v>335</v>
      </c>
      <c r="E294" s="141">
        <v>2739246.86</v>
      </c>
      <c r="F294" s="141">
        <v>1369623.43</v>
      </c>
      <c r="G294" s="140">
        <v>1027217.57</v>
      </c>
      <c r="H294" s="1"/>
      <c r="J294" s="8"/>
      <c r="K294" s="8"/>
    </row>
    <row r="295" spans="1:11" ht="16.5" thickBot="1" x14ac:dyDescent="0.3">
      <c r="A295" s="41" t="s">
        <v>334</v>
      </c>
      <c r="B295" s="40"/>
      <c r="C295" s="21">
        <f>COUNTA(C278:C294)</f>
        <v>17</v>
      </c>
      <c r="D295" s="20"/>
      <c r="E295" s="19">
        <f>SUM(E278:E294)</f>
        <v>100493059.42</v>
      </c>
      <c r="F295" s="19">
        <f>SUM(F278:F294)</f>
        <v>50246529.689999998</v>
      </c>
      <c r="G295" s="61">
        <f>SUM(G278:G294)</f>
        <v>37684897.269999996</v>
      </c>
      <c r="H295" s="1"/>
      <c r="J295" s="8"/>
      <c r="K295" s="8"/>
    </row>
    <row r="296" spans="1:11" ht="16.5" thickBot="1" x14ac:dyDescent="0.3">
      <c r="A296" s="39" t="s">
        <v>333</v>
      </c>
      <c r="B296" s="38"/>
      <c r="C296" s="38"/>
      <c r="D296" s="38"/>
      <c r="E296" s="38"/>
      <c r="F296" s="38"/>
      <c r="G296" s="37"/>
      <c r="H296" s="1"/>
      <c r="J296" s="8"/>
      <c r="K296" s="8"/>
    </row>
    <row r="297" spans="1:11" ht="51" x14ac:dyDescent="0.25">
      <c r="A297" s="184">
        <v>271</v>
      </c>
      <c r="B297" s="99" t="s">
        <v>332</v>
      </c>
      <c r="C297" s="187" t="s">
        <v>297</v>
      </c>
      <c r="D297" s="75" t="s">
        <v>331</v>
      </c>
      <c r="E297" s="146">
        <v>471450</v>
      </c>
      <c r="F297" s="146">
        <v>228525</v>
      </c>
      <c r="G297" s="145">
        <v>171393.75</v>
      </c>
      <c r="H297" s="1"/>
      <c r="J297" s="8"/>
      <c r="K297" s="8"/>
    </row>
    <row r="298" spans="1:11" ht="63.75" x14ac:dyDescent="0.25">
      <c r="A298" s="186">
        <v>272</v>
      </c>
      <c r="B298" s="69" t="s">
        <v>330</v>
      </c>
      <c r="C298" s="48" t="s">
        <v>297</v>
      </c>
      <c r="D298" s="147" t="s">
        <v>299</v>
      </c>
      <c r="E298" s="77">
        <v>546718.4</v>
      </c>
      <c r="F298" s="77">
        <v>273359.2</v>
      </c>
      <c r="G298" s="76">
        <v>205019.4</v>
      </c>
      <c r="H298" s="1"/>
      <c r="J298" s="8"/>
      <c r="K298" s="8"/>
    </row>
    <row r="299" spans="1:11" ht="76.5" x14ac:dyDescent="0.25">
      <c r="A299" s="184">
        <v>273</v>
      </c>
      <c r="B299" s="69" t="s">
        <v>329</v>
      </c>
      <c r="C299" s="48" t="s">
        <v>297</v>
      </c>
      <c r="D299" s="147" t="s">
        <v>328</v>
      </c>
      <c r="E299" s="77">
        <v>1152605.05</v>
      </c>
      <c r="F299" s="77">
        <v>576302.52</v>
      </c>
      <c r="G299" s="76">
        <v>432226.89</v>
      </c>
      <c r="H299" s="1"/>
      <c r="J299" s="8"/>
      <c r="K299" s="8"/>
    </row>
    <row r="300" spans="1:11" ht="89.25" x14ac:dyDescent="0.25">
      <c r="A300" s="186">
        <v>274</v>
      </c>
      <c r="B300" s="69" t="s">
        <v>327</v>
      </c>
      <c r="C300" s="48" t="s">
        <v>297</v>
      </c>
      <c r="D300" s="147" t="s">
        <v>326</v>
      </c>
      <c r="E300" s="77">
        <v>977337.51</v>
      </c>
      <c r="F300" s="77">
        <v>528235.63</v>
      </c>
      <c r="G300" s="76">
        <v>396176.72</v>
      </c>
      <c r="H300" s="1"/>
      <c r="J300" s="8"/>
      <c r="K300" s="8"/>
    </row>
    <row r="301" spans="1:11" ht="63.75" x14ac:dyDescent="0.25">
      <c r="A301" s="184">
        <v>275</v>
      </c>
      <c r="B301" s="69" t="s">
        <v>325</v>
      </c>
      <c r="C301" s="48" t="s">
        <v>297</v>
      </c>
      <c r="D301" s="147" t="s">
        <v>299</v>
      </c>
      <c r="E301" s="77">
        <v>495700.59</v>
      </c>
      <c r="F301" s="77">
        <v>272635.32</v>
      </c>
      <c r="G301" s="76">
        <v>204476.49</v>
      </c>
      <c r="H301" s="1"/>
      <c r="J301" s="8"/>
      <c r="K301" s="8"/>
    </row>
    <row r="302" spans="1:11" ht="178.5" x14ac:dyDescent="0.25">
      <c r="A302" s="186">
        <v>276</v>
      </c>
      <c r="B302" s="85" t="s">
        <v>324</v>
      </c>
      <c r="C302" s="48" t="s">
        <v>297</v>
      </c>
      <c r="D302" s="183" t="s">
        <v>323</v>
      </c>
      <c r="E302" s="77">
        <v>1049408.77</v>
      </c>
      <c r="F302" s="77">
        <v>524704.38</v>
      </c>
      <c r="G302" s="76">
        <v>393528.29</v>
      </c>
      <c r="H302" s="1"/>
      <c r="J302" s="8"/>
      <c r="K302" s="8"/>
    </row>
    <row r="303" spans="1:11" ht="63.75" x14ac:dyDescent="0.25">
      <c r="A303" s="184">
        <v>277</v>
      </c>
      <c r="B303" s="85" t="s">
        <v>322</v>
      </c>
      <c r="C303" s="48" t="s">
        <v>297</v>
      </c>
      <c r="D303" s="183" t="s">
        <v>299</v>
      </c>
      <c r="E303" s="77">
        <v>364417.4</v>
      </c>
      <c r="F303" s="77">
        <v>200429.57</v>
      </c>
      <c r="G303" s="76">
        <v>150322.18</v>
      </c>
      <c r="H303" s="1"/>
      <c r="J303" s="8"/>
      <c r="K303" s="8"/>
    </row>
    <row r="304" spans="1:11" ht="47.25" x14ac:dyDescent="0.25">
      <c r="A304" s="186">
        <v>278</v>
      </c>
      <c r="B304" s="85" t="s">
        <v>321</v>
      </c>
      <c r="C304" s="48" t="s">
        <v>297</v>
      </c>
      <c r="D304" s="183" t="s">
        <v>306</v>
      </c>
      <c r="E304" s="77">
        <v>571180.26</v>
      </c>
      <c r="F304" s="77">
        <v>285590.13</v>
      </c>
      <c r="G304" s="76">
        <v>214192.6</v>
      </c>
      <c r="H304" s="1"/>
      <c r="J304" s="8"/>
      <c r="K304" s="8"/>
    </row>
    <row r="305" spans="1:11" ht="242.25" x14ac:dyDescent="0.25">
      <c r="A305" s="184">
        <v>279</v>
      </c>
      <c r="B305" s="85" t="s">
        <v>320</v>
      </c>
      <c r="C305" s="48" t="s">
        <v>297</v>
      </c>
      <c r="D305" s="183" t="s">
        <v>319</v>
      </c>
      <c r="E305" s="77">
        <v>399275.39</v>
      </c>
      <c r="F305" s="77">
        <v>199637.69</v>
      </c>
      <c r="G305" s="76">
        <v>149728.26999999999</v>
      </c>
      <c r="H305" s="1"/>
      <c r="J305" s="8"/>
      <c r="K305" s="8"/>
    </row>
    <row r="306" spans="1:11" ht="38.25" x14ac:dyDescent="0.25">
      <c r="A306" s="186">
        <v>280</v>
      </c>
      <c r="B306" s="118" t="s">
        <v>318</v>
      </c>
      <c r="C306" s="51" t="s">
        <v>297</v>
      </c>
      <c r="D306" s="185" t="s">
        <v>317</v>
      </c>
      <c r="E306" s="80">
        <v>258324.7</v>
      </c>
      <c r="F306" s="80">
        <v>142078.57999999999</v>
      </c>
      <c r="G306" s="79">
        <v>106558.94</v>
      </c>
      <c r="H306" s="1"/>
      <c r="J306" s="8"/>
      <c r="K306" s="8"/>
    </row>
    <row r="307" spans="1:11" ht="204" x14ac:dyDescent="0.25">
      <c r="A307" s="184">
        <v>281</v>
      </c>
      <c r="B307" s="118" t="s">
        <v>316</v>
      </c>
      <c r="C307" s="51" t="s">
        <v>297</v>
      </c>
      <c r="D307" s="185" t="s">
        <v>315</v>
      </c>
      <c r="E307" s="80">
        <v>415891.42</v>
      </c>
      <c r="F307" s="80">
        <v>207945.71</v>
      </c>
      <c r="G307" s="79">
        <v>155959.28</v>
      </c>
      <c r="H307" s="1"/>
      <c r="J307" s="8"/>
      <c r="K307" s="8"/>
    </row>
    <row r="308" spans="1:11" ht="63.75" x14ac:dyDescent="0.25">
      <c r="A308" s="186">
        <v>282</v>
      </c>
      <c r="B308" s="118" t="s">
        <v>314</v>
      </c>
      <c r="C308" s="51" t="s">
        <v>297</v>
      </c>
      <c r="D308" s="185" t="s">
        <v>299</v>
      </c>
      <c r="E308" s="80">
        <v>503070.26</v>
      </c>
      <c r="F308" s="80">
        <v>251349.54</v>
      </c>
      <c r="G308" s="79">
        <v>188512.16</v>
      </c>
      <c r="H308" s="1"/>
      <c r="J308" s="8"/>
      <c r="K308" s="8"/>
    </row>
    <row r="309" spans="1:11" ht="63.75" x14ac:dyDescent="0.25">
      <c r="A309" s="184">
        <v>283</v>
      </c>
      <c r="B309" s="118" t="s">
        <v>313</v>
      </c>
      <c r="C309" s="51" t="s">
        <v>297</v>
      </c>
      <c r="D309" s="185" t="s">
        <v>299</v>
      </c>
      <c r="E309" s="80">
        <v>531479</v>
      </c>
      <c r="F309" s="80">
        <v>265739.5</v>
      </c>
      <c r="G309" s="79">
        <v>199304.63</v>
      </c>
      <c r="H309" s="1"/>
      <c r="J309" s="8"/>
      <c r="K309" s="8"/>
    </row>
    <row r="310" spans="1:11" ht="63.75" x14ac:dyDescent="0.25">
      <c r="A310" s="186">
        <v>284</v>
      </c>
      <c r="B310" s="118" t="s">
        <v>312</v>
      </c>
      <c r="C310" s="51" t="s">
        <v>297</v>
      </c>
      <c r="D310" s="185" t="s">
        <v>311</v>
      </c>
      <c r="E310" s="80">
        <v>1146478.69</v>
      </c>
      <c r="F310" s="80">
        <v>630563.28</v>
      </c>
      <c r="G310" s="79">
        <v>472922.46</v>
      </c>
      <c r="H310" s="1"/>
      <c r="J310" s="8"/>
      <c r="K310" s="8"/>
    </row>
    <row r="311" spans="1:11" ht="63.75" x14ac:dyDescent="0.25">
      <c r="A311" s="184">
        <v>285</v>
      </c>
      <c r="B311" s="118" t="s">
        <v>310</v>
      </c>
      <c r="C311" s="51" t="s">
        <v>297</v>
      </c>
      <c r="D311" s="185" t="s">
        <v>299</v>
      </c>
      <c r="E311" s="80">
        <v>915785.59</v>
      </c>
      <c r="F311" s="80">
        <v>503682.08</v>
      </c>
      <c r="G311" s="79">
        <v>377761.56</v>
      </c>
      <c r="H311" s="1"/>
      <c r="J311" s="8"/>
      <c r="K311" s="8"/>
    </row>
    <row r="312" spans="1:11" ht="63.75" x14ac:dyDescent="0.25">
      <c r="A312" s="186">
        <v>286</v>
      </c>
      <c r="B312" s="118" t="s">
        <v>309</v>
      </c>
      <c r="C312" s="51" t="s">
        <v>297</v>
      </c>
      <c r="D312" s="185" t="s">
        <v>299</v>
      </c>
      <c r="E312" s="80">
        <v>855474.99</v>
      </c>
      <c r="F312" s="80">
        <v>470511.24</v>
      </c>
      <c r="G312" s="79">
        <v>352883.43</v>
      </c>
      <c r="H312" s="1"/>
      <c r="J312" s="8"/>
      <c r="K312" s="8"/>
    </row>
    <row r="313" spans="1:11" ht="63.75" x14ac:dyDescent="0.25">
      <c r="A313" s="184">
        <v>287</v>
      </c>
      <c r="B313" s="118" t="s">
        <v>308</v>
      </c>
      <c r="C313" s="51" t="s">
        <v>297</v>
      </c>
      <c r="D313" s="185" t="s">
        <v>299</v>
      </c>
      <c r="E313" s="80">
        <v>1203918.3799999999</v>
      </c>
      <c r="F313" s="80">
        <v>601959.18999999994</v>
      </c>
      <c r="G313" s="79">
        <v>451469.39</v>
      </c>
      <c r="H313" s="1"/>
      <c r="J313" s="8"/>
      <c r="K313" s="8"/>
    </row>
    <row r="314" spans="1:11" ht="38.25" x14ac:dyDescent="0.25">
      <c r="A314" s="186">
        <v>288</v>
      </c>
      <c r="B314" s="118" t="s">
        <v>307</v>
      </c>
      <c r="C314" s="51" t="s">
        <v>297</v>
      </c>
      <c r="D314" s="185" t="s">
        <v>306</v>
      </c>
      <c r="E314" s="80">
        <v>1940026.93</v>
      </c>
      <c r="F314" s="80">
        <v>970013.46</v>
      </c>
      <c r="G314" s="79">
        <v>727510.1</v>
      </c>
      <c r="H314" s="1"/>
      <c r="J314" s="8"/>
      <c r="K314" s="8"/>
    </row>
    <row r="315" spans="1:11" ht="76.5" x14ac:dyDescent="0.25">
      <c r="A315" s="184">
        <v>289</v>
      </c>
      <c r="B315" s="118" t="s">
        <v>305</v>
      </c>
      <c r="C315" s="51" t="s">
        <v>297</v>
      </c>
      <c r="D315" s="185" t="s">
        <v>304</v>
      </c>
      <c r="E315" s="80">
        <v>333609.15000000002</v>
      </c>
      <c r="F315" s="80">
        <v>166804.57</v>
      </c>
      <c r="G315" s="79">
        <v>125103.43</v>
      </c>
      <c r="H315" s="1"/>
      <c r="J315" s="8"/>
      <c r="K315" s="8"/>
    </row>
    <row r="316" spans="1:11" ht="127.5" x14ac:dyDescent="0.25">
      <c r="A316" s="186">
        <v>290</v>
      </c>
      <c r="B316" s="118" t="s">
        <v>303</v>
      </c>
      <c r="C316" s="51" t="s">
        <v>297</v>
      </c>
      <c r="D316" s="185" t="s">
        <v>302</v>
      </c>
      <c r="E316" s="80">
        <v>6583988.9299999997</v>
      </c>
      <c r="F316" s="80">
        <v>3621193.91</v>
      </c>
      <c r="G316" s="79">
        <v>2715895.43</v>
      </c>
      <c r="H316" s="1"/>
      <c r="J316" s="8"/>
      <c r="K316" s="8"/>
    </row>
    <row r="317" spans="1:11" ht="63.75" x14ac:dyDescent="0.25">
      <c r="A317" s="184">
        <v>291</v>
      </c>
      <c r="B317" s="118" t="s">
        <v>301</v>
      </c>
      <c r="C317" s="51" t="s">
        <v>297</v>
      </c>
      <c r="D317" s="185" t="s">
        <v>299</v>
      </c>
      <c r="E317" s="80">
        <v>809964.1</v>
      </c>
      <c r="F317" s="80">
        <v>445480.25</v>
      </c>
      <c r="G317" s="79">
        <v>334110.19</v>
      </c>
      <c r="H317" s="1"/>
      <c r="J317" s="8"/>
      <c r="K317" s="8"/>
    </row>
    <row r="318" spans="1:11" ht="63.75" x14ac:dyDescent="0.25">
      <c r="A318" s="186">
        <v>292</v>
      </c>
      <c r="B318" s="118" t="s">
        <v>300</v>
      </c>
      <c r="C318" s="51" t="s">
        <v>297</v>
      </c>
      <c r="D318" s="185" t="s">
        <v>299</v>
      </c>
      <c r="E318" s="80">
        <v>1089543</v>
      </c>
      <c r="F318" s="80">
        <v>544771.5</v>
      </c>
      <c r="G318" s="79">
        <v>408578.63</v>
      </c>
      <c r="H318" s="1"/>
      <c r="J318" s="8"/>
      <c r="K318" s="8"/>
    </row>
    <row r="319" spans="1:11" ht="51.75" thickBot="1" x14ac:dyDescent="0.3">
      <c r="A319" s="184">
        <v>293</v>
      </c>
      <c r="B319" s="118" t="s">
        <v>298</v>
      </c>
      <c r="C319" s="51" t="s">
        <v>297</v>
      </c>
      <c r="D319" s="183" t="s">
        <v>296</v>
      </c>
      <c r="E319" s="63">
        <v>2483769.2799999998</v>
      </c>
      <c r="F319" s="63">
        <v>1234384.6399999999</v>
      </c>
      <c r="G319" s="62">
        <v>925788.48</v>
      </c>
      <c r="H319" s="1"/>
      <c r="J319" s="8"/>
      <c r="K319" s="8"/>
    </row>
    <row r="320" spans="1:11" ht="16.5" thickBot="1" x14ac:dyDescent="0.3">
      <c r="A320" s="41" t="s">
        <v>295</v>
      </c>
      <c r="B320" s="40"/>
      <c r="C320" s="21">
        <f>COUNTA(C297:C319)</f>
        <v>23</v>
      </c>
      <c r="D320" s="20"/>
      <c r="E320" s="19">
        <f>SUM(E297:E319)</f>
        <v>25099417.789999999</v>
      </c>
      <c r="F320" s="19">
        <f>SUM(F297:F319)</f>
        <v>13145896.890000001</v>
      </c>
      <c r="G320" s="61">
        <f>SUM(G297:G319)</f>
        <v>9859422.6999999993</v>
      </c>
      <c r="H320" s="1"/>
      <c r="J320" s="8"/>
      <c r="K320" s="8"/>
    </row>
    <row r="321" spans="1:11" ht="16.5" thickBot="1" x14ac:dyDescent="0.25">
      <c r="A321" s="182" t="s">
        <v>294</v>
      </c>
      <c r="B321" s="181"/>
      <c r="C321" s="14">
        <f>C191+C159+C132+C100+C79+C47+C30+C20+C276+C295+C320</f>
        <v>293</v>
      </c>
      <c r="D321" s="14"/>
      <c r="E321" s="180">
        <f>E191+E159+E132+E100+E79+E47+E30+E20+E276+E295+E320</f>
        <v>1002996951.3299999</v>
      </c>
      <c r="F321" s="180">
        <f>F191+F159+F132+F100+F79+F47+F30+F20+F276+F295+F320</f>
        <v>512705221.39999992</v>
      </c>
      <c r="G321" s="179">
        <f>G191+G159+G132+G100+G79+G47+G30+G20+G276+G295+G320</f>
        <v>384528916.30000001</v>
      </c>
      <c r="H321" s="1"/>
      <c r="I321" s="178"/>
      <c r="J321" s="178"/>
      <c r="K321" s="178"/>
    </row>
    <row r="322" spans="1:11" ht="15.75" hidden="1" thickBot="1" x14ac:dyDescent="0.3">
      <c r="A322" s="177"/>
      <c r="B322" s="114"/>
      <c r="C322" s="114"/>
      <c r="D322" s="176"/>
      <c r="E322" s="175"/>
      <c r="F322" s="175"/>
      <c r="G322" s="174"/>
      <c r="H322" s="1"/>
    </row>
    <row r="323" spans="1:11" ht="15.75" hidden="1" thickBot="1" x14ac:dyDescent="0.3">
      <c r="A323" s="177"/>
      <c r="B323" s="114"/>
      <c r="C323" s="114"/>
      <c r="D323" s="176"/>
      <c r="E323" s="175"/>
      <c r="F323" s="175"/>
      <c r="G323" s="174"/>
      <c r="H323" s="1"/>
    </row>
    <row r="324" spans="1:11" ht="15.75" hidden="1" thickBot="1" x14ac:dyDescent="0.3">
      <c r="A324" s="177"/>
      <c r="B324" s="114"/>
      <c r="C324" s="114"/>
      <c r="D324" s="176"/>
      <c r="E324" s="175"/>
      <c r="F324" s="175"/>
      <c r="G324" s="174"/>
      <c r="H324" s="1"/>
    </row>
    <row r="325" spans="1:11" ht="15.75" hidden="1" thickBot="1" x14ac:dyDescent="0.3">
      <c r="A325" s="177"/>
      <c r="B325" s="114"/>
      <c r="C325" s="114"/>
      <c r="D325" s="176"/>
      <c r="E325" s="175"/>
      <c r="F325" s="175"/>
      <c r="G325" s="174"/>
      <c r="H325" s="1"/>
    </row>
    <row r="326" spans="1:11" ht="15.75" x14ac:dyDescent="0.25">
      <c r="A326" s="88" t="s">
        <v>293</v>
      </c>
      <c r="B326" s="87"/>
      <c r="C326" s="87"/>
      <c r="D326" s="87"/>
      <c r="E326" s="87"/>
      <c r="F326" s="87"/>
      <c r="G326" s="86"/>
      <c r="H326" s="1"/>
    </row>
    <row r="327" spans="1:11" ht="114.75" x14ac:dyDescent="0.25">
      <c r="A327" s="42">
        <v>294</v>
      </c>
      <c r="B327" s="173" t="s">
        <v>292</v>
      </c>
      <c r="C327" s="166" t="s">
        <v>194</v>
      </c>
      <c r="D327" s="84" t="s">
        <v>291</v>
      </c>
      <c r="E327" s="172">
        <v>200587.08</v>
      </c>
      <c r="F327" s="172">
        <v>100293.54</v>
      </c>
      <c r="G327" s="171">
        <v>75220.149999999994</v>
      </c>
      <c r="H327" s="1"/>
    </row>
    <row r="328" spans="1:11" ht="293.25" x14ac:dyDescent="0.25">
      <c r="A328" s="163">
        <v>295</v>
      </c>
      <c r="B328" s="66" t="s">
        <v>290</v>
      </c>
      <c r="C328" s="166" t="s">
        <v>194</v>
      </c>
      <c r="D328" s="170" t="s">
        <v>273</v>
      </c>
      <c r="E328" s="169">
        <v>655729.99</v>
      </c>
      <c r="F328" s="169">
        <v>327864.99</v>
      </c>
      <c r="G328" s="168">
        <v>245898.74</v>
      </c>
      <c r="H328" s="1"/>
    </row>
    <row r="329" spans="1:11" ht="140.25" x14ac:dyDescent="0.25">
      <c r="A329" s="42">
        <v>296</v>
      </c>
      <c r="B329" s="69" t="s">
        <v>289</v>
      </c>
      <c r="C329" s="166" t="s">
        <v>194</v>
      </c>
      <c r="D329" s="167" t="s">
        <v>239</v>
      </c>
      <c r="E329" s="68">
        <v>957932.71</v>
      </c>
      <c r="F329" s="68">
        <v>478966.35</v>
      </c>
      <c r="G329" s="67">
        <v>359224.76</v>
      </c>
      <c r="H329" s="1"/>
    </row>
    <row r="330" spans="1:11" ht="293.25" x14ac:dyDescent="0.25">
      <c r="A330" s="163">
        <v>297</v>
      </c>
      <c r="B330" s="69" t="s">
        <v>288</v>
      </c>
      <c r="C330" s="166" t="s">
        <v>194</v>
      </c>
      <c r="D330" s="167" t="s">
        <v>273</v>
      </c>
      <c r="E330" s="68">
        <v>1001026.2</v>
      </c>
      <c r="F330" s="68">
        <v>500513.1</v>
      </c>
      <c r="G330" s="67">
        <v>375384.83</v>
      </c>
      <c r="H330" s="1"/>
    </row>
    <row r="331" spans="1:11" ht="293.25" x14ac:dyDescent="0.25">
      <c r="A331" s="42">
        <v>298</v>
      </c>
      <c r="B331" s="69" t="s">
        <v>287</v>
      </c>
      <c r="C331" s="166" t="s">
        <v>194</v>
      </c>
      <c r="D331" s="122" t="s">
        <v>273</v>
      </c>
      <c r="E331" s="68">
        <v>1074848.7</v>
      </c>
      <c r="F331" s="68">
        <v>537424.35</v>
      </c>
      <c r="G331" s="35">
        <v>403068.26</v>
      </c>
      <c r="H331" s="1"/>
    </row>
    <row r="332" spans="1:11" ht="293.25" x14ac:dyDescent="0.25">
      <c r="A332" s="163">
        <v>299</v>
      </c>
      <c r="B332" s="69" t="s">
        <v>286</v>
      </c>
      <c r="C332" s="166" t="s">
        <v>194</v>
      </c>
      <c r="D332" s="122" t="s">
        <v>273</v>
      </c>
      <c r="E332" s="68">
        <v>1113750</v>
      </c>
      <c r="F332" s="68">
        <v>556875</v>
      </c>
      <c r="G332" s="35">
        <v>417656.25</v>
      </c>
      <c r="H332" s="1"/>
    </row>
    <row r="333" spans="1:11" ht="140.25" x14ac:dyDescent="0.25">
      <c r="A333" s="42">
        <v>300</v>
      </c>
      <c r="B333" s="69" t="s">
        <v>285</v>
      </c>
      <c r="C333" s="166" t="s">
        <v>194</v>
      </c>
      <c r="D333" s="122" t="s">
        <v>284</v>
      </c>
      <c r="E333" s="68">
        <v>766806.5</v>
      </c>
      <c r="F333" s="68">
        <v>383403.25</v>
      </c>
      <c r="G333" s="67">
        <v>287552.44</v>
      </c>
      <c r="H333" s="1"/>
    </row>
    <row r="334" spans="1:11" ht="153" x14ac:dyDescent="0.25">
      <c r="A334" s="163">
        <v>301</v>
      </c>
      <c r="B334" s="66" t="s">
        <v>283</v>
      </c>
      <c r="C334" s="143" t="s">
        <v>194</v>
      </c>
      <c r="D334" s="117" t="s">
        <v>276</v>
      </c>
      <c r="E334" s="124">
        <v>1113750</v>
      </c>
      <c r="F334" s="124">
        <v>556875</v>
      </c>
      <c r="G334" s="123">
        <v>417656.25</v>
      </c>
      <c r="H334" s="1"/>
    </row>
    <row r="335" spans="1:11" ht="293.25" x14ac:dyDescent="0.25">
      <c r="A335" s="42">
        <v>302</v>
      </c>
      <c r="B335" s="165" t="s">
        <v>282</v>
      </c>
      <c r="C335" s="143" t="s">
        <v>194</v>
      </c>
      <c r="D335" s="117" t="s">
        <v>273</v>
      </c>
      <c r="E335" s="124">
        <v>631437.98</v>
      </c>
      <c r="F335" s="124">
        <v>315718.99</v>
      </c>
      <c r="G335" s="123">
        <v>236789.24</v>
      </c>
      <c r="H335" s="1"/>
    </row>
    <row r="336" spans="1:11" ht="293.25" x14ac:dyDescent="0.25">
      <c r="A336" s="163">
        <v>303</v>
      </c>
      <c r="B336" s="118" t="s">
        <v>281</v>
      </c>
      <c r="C336" s="164" t="s">
        <v>194</v>
      </c>
      <c r="D336" s="117" t="s">
        <v>273</v>
      </c>
      <c r="E336" s="124">
        <v>1113750</v>
      </c>
      <c r="F336" s="124">
        <v>556875</v>
      </c>
      <c r="G336" s="123">
        <v>417656.25</v>
      </c>
      <c r="H336" s="1"/>
    </row>
    <row r="337" spans="1:11" ht="63.75" x14ac:dyDescent="0.25">
      <c r="A337" s="42">
        <v>304</v>
      </c>
      <c r="B337" s="66" t="s">
        <v>280</v>
      </c>
      <c r="C337" s="51" t="s">
        <v>194</v>
      </c>
      <c r="D337" s="104" t="s">
        <v>279</v>
      </c>
      <c r="E337" s="103">
        <v>883644.86</v>
      </c>
      <c r="F337" s="103">
        <v>441822.43</v>
      </c>
      <c r="G337" s="102">
        <v>331366.82</v>
      </c>
      <c r="H337" s="1"/>
    </row>
    <row r="338" spans="1:11" ht="293.25" x14ac:dyDescent="0.25">
      <c r="A338" s="163">
        <v>305</v>
      </c>
      <c r="B338" s="66" t="s">
        <v>278</v>
      </c>
      <c r="C338" s="51" t="s">
        <v>194</v>
      </c>
      <c r="D338" s="104" t="s">
        <v>273</v>
      </c>
      <c r="E338" s="103">
        <v>674712.18</v>
      </c>
      <c r="F338" s="103">
        <v>337356.09</v>
      </c>
      <c r="G338" s="102">
        <v>253017.07</v>
      </c>
      <c r="H338" s="1"/>
    </row>
    <row r="339" spans="1:11" ht="153" x14ac:dyDescent="0.25">
      <c r="A339" s="42">
        <v>306</v>
      </c>
      <c r="B339" s="66" t="s">
        <v>277</v>
      </c>
      <c r="C339" s="51" t="s">
        <v>194</v>
      </c>
      <c r="D339" s="104" t="s">
        <v>276</v>
      </c>
      <c r="E339" s="103">
        <v>515977.84</v>
      </c>
      <c r="F339" s="103">
        <v>257988.92</v>
      </c>
      <c r="G339" s="102">
        <v>193491.69</v>
      </c>
      <c r="H339" s="1"/>
    </row>
    <row r="340" spans="1:11" ht="293.25" x14ac:dyDescent="0.25">
      <c r="A340" s="163">
        <v>307</v>
      </c>
      <c r="B340" s="66" t="s">
        <v>275</v>
      </c>
      <c r="C340" s="51" t="s">
        <v>194</v>
      </c>
      <c r="D340" s="104" t="s">
        <v>273</v>
      </c>
      <c r="E340" s="103">
        <v>1028745.86</v>
      </c>
      <c r="F340" s="103">
        <v>514372.93</v>
      </c>
      <c r="G340" s="102">
        <v>385779.7</v>
      </c>
      <c r="H340" s="1"/>
    </row>
    <row r="341" spans="1:11" ht="294" thickBot="1" x14ac:dyDescent="0.3">
      <c r="A341" s="42">
        <v>308</v>
      </c>
      <c r="B341" s="162" t="s">
        <v>274</v>
      </c>
      <c r="C341" s="142" t="s">
        <v>194</v>
      </c>
      <c r="D341" s="161" t="s">
        <v>273</v>
      </c>
      <c r="E341" s="160">
        <v>898195.39</v>
      </c>
      <c r="F341" s="160">
        <v>449097.69</v>
      </c>
      <c r="G341" s="159">
        <v>336823.27</v>
      </c>
      <c r="H341" s="1"/>
    </row>
    <row r="342" spans="1:11" ht="16.5" thickBot="1" x14ac:dyDescent="0.3">
      <c r="A342" s="41" t="s">
        <v>272</v>
      </c>
      <c r="B342" s="40"/>
      <c r="C342" s="21">
        <f>COUNTA(C327:C341)</f>
        <v>15</v>
      </c>
      <c r="D342" s="20"/>
      <c r="E342" s="19">
        <f>SUM(E327:E341)</f>
        <v>12630895.289999999</v>
      </c>
      <c r="F342" s="19">
        <f>SUM(F327:F341)</f>
        <v>6315447.6299999999</v>
      </c>
      <c r="G342" s="61">
        <f>SUM(G327:G341)</f>
        <v>4736585.7199999988</v>
      </c>
      <c r="H342" s="1"/>
      <c r="J342" s="8"/>
      <c r="K342" s="8"/>
    </row>
    <row r="343" spans="1:11" ht="15.75" x14ac:dyDescent="0.25">
      <c r="A343" s="88" t="s">
        <v>271</v>
      </c>
      <c r="B343" s="87"/>
      <c r="C343" s="87"/>
      <c r="D343" s="87"/>
      <c r="E343" s="87"/>
      <c r="F343" s="87"/>
      <c r="G343" s="86"/>
      <c r="H343" s="1"/>
    </row>
    <row r="344" spans="1:11" ht="178.5" x14ac:dyDescent="0.25">
      <c r="A344" s="42">
        <v>309</v>
      </c>
      <c r="B344" s="158" t="s">
        <v>270</v>
      </c>
      <c r="C344" s="157" t="s">
        <v>194</v>
      </c>
      <c r="D344" s="156" t="s">
        <v>243</v>
      </c>
      <c r="E344" s="155">
        <v>454974.86</v>
      </c>
      <c r="F344" s="155">
        <v>227487.43</v>
      </c>
      <c r="G344" s="154">
        <v>170615.57</v>
      </c>
      <c r="H344" s="1"/>
    </row>
    <row r="345" spans="1:11" ht="216.75" x14ac:dyDescent="0.25">
      <c r="A345" s="42">
        <v>310</v>
      </c>
      <c r="B345" s="66" t="s">
        <v>269</v>
      </c>
      <c r="C345" s="143" t="s">
        <v>194</v>
      </c>
      <c r="D345" s="153" t="s">
        <v>268</v>
      </c>
      <c r="E345" s="127">
        <v>1123950</v>
      </c>
      <c r="F345" s="127">
        <v>561975</v>
      </c>
      <c r="G345" s="126">
        <v>421481.25</v>
      </c>
      <c r="H345" s="1"/>
    </row>
    <row r="346" spans="1:11" ht="369.75" x14ac:dyDescent="0.25">
      <c r="A346" s="42">
        <v>311</v>
      </c>
      <c r="B346" s="66" t="s">
        <v>267</v>
      </c>
      <c r="C346" s="51" t="s">
        <v>194</v>
      </c>
      <c r="D346" s="148" t="s">
        <v>234</v>
      </c>
      <c r="E346" s="80">
        <v>960995.5</v>
      </c>
      <c r="F346" s="80">
        <v>480497.75</v>
      </c>
      <c r="G346" s="79">
        <v>360373.31</v>
      </c>
      <c r="H346" s="1"/>
    </row>
    <row r="347" spans="1:11" ht="178.5" x14ac:dyDescent="0.25">
      <c r="A347" s="42">
        <v>312</v>
      </c>
      <c r="B347" s="66" t="s">
        <v>266</v>
      </c>
      <c r="C347" s="51" t="s">
        <v>194</v>
      </c>
      <c r="D347" s="148" t="s">
        <v>243</v>
      </c>
      <c r="E347" s="80">
        <v>974108.49</v>
      </c>
      <c r="F347" s="80">
        <v>487054.24</v>
      </c>
      <c r="G347" s="79">
        <v>365290.68</v>
      </c>
      <c r="H347" s="1"/>
    </row>
    <row r="348" spans="1:11" ht="178.5" x14ac:dyDescent="0.25">
      <c r="A348" s="42">
        <v>313</v>
      </c>
      <c r="B348" s="66" t="s">
        <v>265</v>
      </c>
      <c r="C348" s="51" t="s">
        <v>194</v>
      </c>
      <c r="D348" s="148" t="s">
        <v>264</v>
      </c>
      <c r="E348" s="80">
        <v>786138.4</v>
      </c>
      <c r="F348" s="80">
        <v>393069.2</v>
      </c>
      <c r="G348" s="79">
        <v>294801.90000000002</v>
      </c>
      <c r="H348" s="1"/>
    </row>
    <row r="349" spans="1:11" ht="369.75" x14ac:dyDescent="0.25">
      <c r="A349" s="42">
        <v>314</v>
      </c>
      <c r="B349" s="66" t="s">
        <v>263</v>
      </c>
      <c r="C349" s="51" t="s">
        <v>194</v>
      </c>
      <c r="D349" s="148" t="s">
        <v>234</v>
      </c>
      <c r="E349" s="80">
        <v>1053897</v>
      </c>
      <c r="F349" s="80">
        <v>526948.5</v>
      </c>
      <c r="G349" s="79">
        <v>395211.38</v>
      </c>
      <c r="H349" s="1"/>
    </row>
    <row r="350" spans="1:11" ht="369.75" x14ac:dyDescent="0.25">
      <c r="A350" s="42">
        <v>315</v>
      </c>
      <c r="B350" s="66" t="s">
        <v>262</v>
      </c>
      <c r="C350" s="51" t="s">
        <v>194</v>
      </c>
      <c r="D350" s="148" t="s">
        <v>234</v>
      </c>
      <c r="E350" s="80">
        <v>1123950</v>
      </c>
      <c r="F350" s="80">
        <v>561975</v>
      </c>
      <c r="G350" s="79">
        <v>421481.25</v>
      </c>
      <c r="H350" s="1"/>
    </row>
    <row r="351" spans="1:11" ht="369.75" x14ac:dyDescent="0.25">
      <c r="A351" s="42">
        <v>316</v>
      </c>
      <c r="B351" s="69" t="s">
        <v>261</v>
      </c>
      <c r="C351" s="48" t="s">
        <v>194</v>
      </c>
      <c r="D351" s="147" t="s">
        <v>234</v>
      </c>
      <c r="E351" s="77">
        <v>1123950</v>
      </c>
      <c r="F351" s="77">
        <v>561975</v>
      </c>
      <c r="G351" s="76">
        <v>421481.25</v>
      </c>
      <c r="H351" s="1"/>
    </row>
    <row r="352" spans="1:11" ht="140.25" x14ac:dyDescent="0.25">
      <c r="A352" s="42">
        <v>317</v>
      </c>
      <c r="B352" s="69" t="s">
        <v>260</v>
      </c>
      <c r="C352" s="48" t="s">
        <v>194</v>
      </c>
      <c r="D352" s="147" t="s">
        <v>259</v>
      </c>
      <c r="E352" s="77">
        <v>788148.27</v>
      </c>
      <c r="F352" s="77">
        <v>394074.13</v>
      </c>
      <c r="G352" s="76">
        <v>295555.59999999998</v>
      </c>
      <c r="H352" s="1"/>
    </row>
    <row r="353" spans="1:11" ht="344.25" x14ac:dyDescent="0.25">
      <c r="A353" s="42">
        <v>318</v>
      </c>
      <c r="B353" s="152" t="s">
        <v>258</v>
      </c>
      <c r="C353" s="64" t="s">
        <v>194</v>
      </c>
      <c r="D353" s="151" t="s">
        <v>257</v>
      </c>
      <c r="E353" s="150">
        <v>796702.22</v>
      </c>
      <c r="F353" s="150">
        <v>398351.11</v>
      </c>
      <c r="G353" s="149">
        <v>298763.33</v>
      </c>
      <c r="H353" s="1"/>
    </row>
    <row r="354" spans="1:11" ht="369.75" x14ac:dyDescent="0.25">
      <c r="A354" s="42">
        <v>319</v>
      </c>
      <c r="B354" s="66" t="s">
        <v>256</v>
      </c>
      <c r="C354" s="51" t="s">
        <v>194</v>
      </c>
      <c r="D354" s="148" t="s">
        <v>234</v>
      </c>
      <c r="E354" s="80">
        <v>853748.67</v>
      </c>
      <c r="F354" s="80">
        <v>426874.33</v>
      </c>
      <c r="G354" s="79">
        <v>320155.75</v>
      </c>
      <c r="H354" s="1"/>
    </row>
    <row r="355" spans="1:11" ht="369.75" x14ac:dyDescent="0.25">
      <c r="A355" s="42">
        <v>320</v>
      </c>
      <c r="B355" s="66" t="s">
        <v>255</v>
      </c>
      <c r="C355" s="51" t="s">
        <v>194</v>
      </c>
      <c r="D355" s="148" t="s">
        <v>234</v>
      </c>
      <c r="E355" s="80">
        <v>973229.3</v>
      </c>
      <c r="F355" s="80">
        <v>486614.65</v>
      </c>
      <c r="G355" s="79">
        <v>364960.99</v>
      </c>
      <c r="H355" s="1"/>
    </row>
    <row r="356" spans="1:11" ht="369.75" x14ac:dyDescent="0.25">
      <c r="A356" s="42">
        <v>321</v>
      </c>
      <c r="B356" s="69" t="s">
        <v>254</v>
      </c>
      <c r="C356" s="48" t="s">
        <v>194</v>
      </c>
      <c r="D356" s="147" t="s">
        <v>234</v>
      </c>
      <c r="E356" s="77">
        <v>1117950</v>
      </c>
      <c r="F356" s="77">
        <v>558975</v>
      </c>
      <c r="G356" s="76">
        <v>419231.25</v>
      </c>
      <c r="H356" s="1"/>
    </row>
    <row r="357" spans="1:11" ht="369.75" x14ac:dyDescent="0.25">
      <c r="A357" s="42">
        <v>322</v>
      </c>
      <c r="B357" s="69" t="s">
        <v>253</v>
      </c>
      <c r="C357" s="48" t="s">
        <v>194</v>
      </c>
      <c r="D357" s="147" t="s">
        <v>234</v>
      </c>
      <c r="E357" s="146">
        <v>1045962.3</v>
      </c>
      <c r="F357" s="146">
        <v>522981.15</v>
      </c>
      <c r="G357" s="145">
        <v>392235.86</v>
      </c>
      <c r="H357" s="1"/>
    </row>
    <row r="358" spans="1:11" ht="369.75" x14ac:dyDescent="0.25">
      <c r="A358" s="42">
        <v>323</v>
      </c>
      <c r="B358" s="69" t="s">
        <v>252</v>
      </c>
      <c r="C358" s="48" t="s">
        <v>194</v>
      </c>
      <c r="D358" s="135" t="s">
        <v>234</v>
      </c>
      <c r="E358" s="146">
        <v>910435.27</v>
      </c>
      <c r="F358" s="146">
        <v>455217.63</v>
      </c>
      <c r="G358" s="145">
        <v>341413.22</v>
      </c>
      <c r="H358" s="1"/>
    </row>
    <row r="359" spans="1:11" ht="370.5" thickBot="1" x14ac:dyDescent="0.3">
      <c r="A359" s="42">
        <v>324</v>
      </c>
      <c r="B359" s="69" t="s">
        <v>251</v>
      </c>
      <c r="C359" s="144" t="s">
        <v>194</v>
      </c>
      <c r="D359" s="135" t="s">
        <v>234</v>
      </c>
      <c r="E359" s="74">
        <v>1123950</v>
      </c>
      <c r="F359" s="74">
        <v>561975</v>
      </c>
      <c r="G359" s="73">
        <v>421481.25</v>
      </c>
      <c r="H359" s="1"/>
    </row>
    <row r="360" spans="1:11" ht="16.5" thickBot="1" x14ac:dyDescent="0.3">
      <c r="A360" s="41" t="s">
        <v>250</v>
      </c>
      <c r="B360" s="40"/>
      <c r="C360" s="21">
        <f>COUNTA(C344:C359)</f>
        <v>16</v>
      </c>
      <c r="D360" s="20"/>
      <c r="E360" s="19">
        <f>SUM(E344:E359)</f>
        <v>15212090.280000001</v>
      </c>
      <c r="F360" s="19">
        <f>SUM(F344:F359)</f>
        <v>7606045.120000001</v>
      </c>
      <c r="G360" s="61">
        <f>SUM(G344:G359)</f>
        <v>5704533.8399999999</v>
      </c>
      <c r="H360" s="1"/>
      <c r="J360" s="8"/>
      <c r="K360" s="8"/>
    </row>
    <row r="361" spans="1:11" ht="15.75" x14ac:dyDescent="0.25">
      <c r="A361" s="60" t="s">
        <v>249</v>
      </c>
      <c r="B361" s="59"/>
      <c r="C361" s="59"/>
      <c r="D361" s="59"/>
      <c r="E361" s="59"/>
      <c r="F361" s="59"/>
      <c r="G361" s="58"/>
      <c r="H361" s="1"/>
    </row>
    <row r="362" spans="1:11" ht="38.25" x14ac:dyDescent="0.25">
      <c r="A362" s="29">
        <v>325</v>
      </c>
      <c r="B362" s="66" t="s">
        <v>248</v>
      </c>
      <c r="C362" s="143" t="s">
        <v>194</v>
      </c>
      <c r="D362" s="128" t="s">
        <v>247</v>
      </c>
      <c r="E362" s="127">
        <v>1137270</v>
      </c>
      <c r="F362" s="127">
        <v>568635</v>
      </c>
      <c r="G362" s="126">
        <v>426476.25</v>
      </c>
      <c r="H362" s="1"/>
    </row>
    <row r="363" spans="1:11" ht="369.75" x14ac:dyDescent="0.25">
      <c r="A363" s="29">
        <v>326</v>
      </c>
      <c r="B363" s="66" t="s">
        <v>246</v>
      </c>
      <c r="C363" s="51" t="s">
        <v>194</v>
      </c>
      <c r="D363" s="72" t="s">
        <v>234</v>
      </c>
      <c r="E363" s="80">
        <v>1137270</v>
      </c>
      <c r="F363" s="80">
        <v>568635</v>
      </c>
      <c r="G363" s="79">
        <v>426476.25</v>
      </c>
      <c r="H363" s="1"/>
    </row>
    <row r="364" spans="1:11" ht="369.75" x14ac:dyDescent="0.25">
      <c r="A364" s="29">
        <v>327</v>
      </c>
      <c r="B364" s="66" t="s">
        <v>245</v>
      </c>
      <c r="C364" s="51" t="s">
        <v>194</v>
      </c>
      <c r="D364" s="72" t="s">
        <v>234</v>
      </c>
      <c r="E364" s="80">
        <v>710780.9</v>
      </c>
      <c r="F364" s="80">
        <v>355390.45</v>
      </c>
      <c r="G364" s="79">
        <v>266542.84000000003</v>
      </c>
      <c r="H364" s="1"/>
    </row>
    <row r="365" spans="1:11" ht="178.5" x14ac:dyDescent="0.25">
      <c r="A365" s="29">
        <v>328</v>
      </c>
      <c r="B365" s="66" t="s">
        <v>244</v>
      </c>
      <c r="C365" s="51" t="s">
        <v>194</v>
      </c>
      <c r="D365" s="72" t="s">
        <v>243</v>
      </c>
      <c r="E365" s="80">
        <v>1112973.3500000001</v>
      </c>
      <c r="F365" s="80">
        <v>556486.67000000004</v>
      </c>
      <c r="G365" s="79">
        <v>417365</v>
      </c>
      <c r="H365" s="1"/>
    </row>
    <row r="366" spans="1:11" ht="369.75" x14ac:dyDescent="0.25">
      <c r="A366" s="29">
        <v>329</v>
      </c>
      <c r="B366" s="66" t="s">
        <v>242</v>
      </c>
      <c r="C366" s="51" t="s">
        <v>194</v>
      </c>
      <c r="D366" s="72" t="s">
        <v>234</v>
      </c>
      <c r="E366" s="80">
        <v>1100681.29</v>
      </c>
      <c r="F366" s="80">
        <v>550340.65</v>
      </c>
      <c r="G366" s="79">
        <v>412755.49</v>
      </c>
      <c r="H366" s="1"/>
    </row>
    <row r="367" spans="1:11" ht="369.75" x14ac:dyDescent="0.25">
      <c r="A367" s="29">
        <v>330</v>
      </c>
      <c r="B367" s="69" t="s">
        <v>241</v>
      </c>
      <c r="C367" s="48" t="s">
        <v>194</v>
      </c>
      <c r="D367" s="83" t="s">
        <v>234</v>
      </c>
      <c r="E367" s="77">
        <v>890301.11</v>
      </c>
      <c r="F367" s="77">
        <v>445150.55</v>
      </c>
      <c r="G367" s="76">
        <v>333862.90999999997</v>
      </c>
      <c r="H367" s="1"/>
    </row>
    <row r="368" spans="1:11" ht="140.25" x14ac:dyDescent="0.25">
      <c r="A368" s="29">
        <v>331</v>
      </c>
      <c r="B368" s="66" t="s">
        <v>240</v>
      </c>
      <c r="C368" s="51" t="s">
        <v>194</v>
      </c>
      <c r="D368" s="72" t="s">
        <v>239</v>
      </c>
      <c r="E368" s="80">
        <v>597259.1</v>
      </c>
      <c r="F368" s="80">
        <v>298629.55</v>
      </c>
      <c r="G368" s="79">
        <v>223972.16</v>
      </c>
      <c r="H368" s="1"/>
    </row>
    <row r="369" spans="1:11" ht="369.75" x14ac:dyDescent="0.25">
      <c r="A369" s="29">
        <v>332</v>
      </c>
      <c r="B369" s="66" t="s">
        <v>238</v>
      </c>
      <c r="C369" s="51" t="s">
        <v>194</v>
      </c>
      <c r="D369" s="72" t="s">
        <v>234</v>
      </c>
      <c r="E369" s="80">
        <v>1137270</v>
      </c>
      <c r="F369" s="80">
        <v>568635</v>
      </c>
      <c r="G369" s="79">
        <v>426476.25</v>
      </c>
      <c r="H369" s="1"/>
    </row>
    <row r="370" spans="1:11" ht="369.75" x14ac:dyDescent="0.25">
      <c r="A370" s="29">
        <v>333</v>
      </c>
      <c r="B370" s="66" t="s">
        <v>237</v>
      </c>
      <c r="C370" s="51" t="s">
        <v>194</v>
      </c>
      <c r="D370" s="72" t="s">
        <v>234</v>
      </c>
      <c r="E370" s="80">
        <v>1090999.6200000001</v>
      </c>
      <c r="F370" s="80">
        <v>545499.81000000006</v>
      </c>
      <c r="G370" s="79">
        <v>409124.86</v>
      </c>
      <c r="H370" s="1"/>
    </row>
    <row r="371" spans="1:11" ht="369.75" x14ac:dyDescent="0.25">
      <c r="A371" s="29">
        <v>334</v>
      </c>
      <c r="B371" s="66" t="s">
        <v>236</v>
      </c>
      <c r="C371" s="51" t="s">
        <v>194</v>
      </c>
      <c r="D371" s="72" t="s">
        <v>234</v>
      </c>
      <c r="E371" s="80">
        <v>1098655</v>
      </c>
      <c r="F371" s="80">
        <v>549327.5</v>
      </c>
      <c r="G371" s="79">
        <v>411995.63</v>
      </c>
      <c r="H371" s="1"/>
    </row>
    <row r="372" spans="1:11" ht="370.5" thickBot="1" x14ac:dyDescent="0.3">
      <c r="A372" s="29">
        <v>335</v>
      </c>
      <c r="B372" s="66" t="s">
        <v>235</v>
      </c>
      <c r="C372" s="142" t="s">
        <v>194</v>
      </c>
      <c r="D372" s="135" t="s">
        <v>234</v>
      </c>
      <c r="E372" s="141">
        <v>1137270</v>
      </c>
      <c r="F372" s="141">
        <v>568635</v>
      </c>
      <c r="G372" s="140">
        <v>426476.25</v>
      </c>
      <c r="H372" s="1"/>
    </row>
    <row r="373" spans="1:11" ht="16.5" thickBot="1" x14ac:dyDescent="0.3">
      <c r="A373" s="41" t="s">
        <v>233</v>
      </c>
      <c r="B373" s="40"/>
      <c r="C373" s="21">
        <f>COUNTA(C362:C372)</f>
        <v>11</v>
      </c>
      <c r="D373" s="20"/>
      <c r="E373" s="19">
        <f>SUM(E362:E372)</f>
        <v>11150730.370000001</v>
      </c>
      <c r="F373" s="19">
        <f>SUM(F362:F372)</f>
        <v>5575365.1799999997</v>
      </c>
      <c r="G373" s="61">
        <f>SUM(G362:G372)</f>
        <v>4181523.89</v>
      </c>
      <c r="H373" s="1"/>
      <c r="J373" s="8"/>
      <c r="K373" s="8"/>
    </row>
    <row r="374" spans="1:11" ht="15.75" x14ac:dyDescent="0.25">
      <c r="A374" s="60" t="s">
        <v>232</v>
      </c>
      <c r="B374" s="59"/>
      <c r="C374" s="59"/>
      <c r="D374" s="59"/>
      <c r="E374" s="59"/>
      <c r="F374" s="59"/>
      <c r="G374" s="58"/>
      <c r="H374" s="1"/>
    </row>
    <row r="375" spans="1:11" ht="38.25" x14ac:dyDescent="0.25">
      <c r="A375" s="29">
        <v>336</v>
      </c>
      <c r="B375" s="66" t="s">
        <v>231</v>
      </c>
      <c r="C375" s="51" t="s">
        <v>194</v>
      </c>
      <c r="D375" s="72" t="s">
        <v>206</v>
      </c>
      <c r="E375" s="80">
        <v>338738.85</v>
      </c>
      <c r="F375" s="80">
        <v>169335.55</v>
      </c>
      <c r="G375" s="79">
        <v>127001.66</v>
      </c>
      <c r="H375" s="1"/>
    </row>
    <row r="376" spans="1:11" ht="76.5" x14ac:dyDescent="0.25">
      <c r="A376" s="29">
        <v>337</v>
      </c>
      <c r="B376" s="66" t="s">
        <v>230</v>
      </c>
      <c r="C376" s="51" t="s">
        <v>194</v>
      </c>
      <c r="D376" s="72" t="s">
        <v>229</v>
      </c>
      <c r="E376" s="80">
        <v>1095316.05</v>
      </c>
      <c r="F376" s="80">
        <v>547658.02</v>
      </c>
      <c r="G376" s="79">
        <v>410743.52</v>
      </c>
      <c r="H376" s="1"/>
    </row>
    <row r="377" spans="1:11" ht="38.25" x14ac:dyDescent="0.25">
      <c r="A377" s="29">
        <v>338</v>
      </c>
      <c r="B377" s="66" t="s">
        <v>228</v>
      </c>
      <c r="C377" s="51" t="s">
        <v>194</v>
      </c>
      <c r="D377" s="72" t="s">
        <v>206</v>
      </c>
      <c r="E377" s="80">
        <v>332647.76</v>
      </c>
      <c r="F377" s="80">
        <v>166290.62</v>
      </c>
      <c r="G377" s="79">
        <v>124717.97</v>
      </c>
      <c r="H377" s="1"/>
    </row>
    <row r="378" spans="1:11" ht="38.25" x14ac:dyDescent="0.25">
      <c r="A378" s="29">
        <v>339</v>
      </c>
      <c r="B378" s="66" t="s">
        <v>227</v>
      </c>
      <c r="C378" s="51" t="s">
        <v>194</v>
      </c>
      <c r="D378" s="72" t="s">
        <v>206</v>
      </c>
      <c r="E378" s="80">
        <v>1550277</v>
      </c>
      <c r="F378" s="80">
        <v>774983.47</v>
      </c>
      <c r="G378" s="79">
        <v>581237.6</v>
      </c>
      <c r="H378" s="1"/>
    </row>
    <row r="379" spans="1:11" ht="63" x14ac:dyDescent="0.25">
      <c r="A379" s="29">
        <v>340</v>
      </c>
      <c r="B379" s="66" t="s">
        <v>226</v>
      </c>
      <c r="C379" s="51" t="s">
        <v>194</v>
      </c>
      <c r="D379" s="72" t="s">
        <v>206</v>
      </c>
      <c r="E379" s="80">
        <v>123616.9</v>
      </c>
      <c r="F379" s="80">
        <v>61808.45</v>
      </c>
      <c r="G379" s="79">
        <v>46356.34</v>
      </c>
      <c r="H379" s="1"/>
    </row>
    <row r="380" spans="1:11" ht="38.25" x14ac:dyDescent="0.25">
      <c r="A380" s="29">
        <v>341</v>
      </c>
      <c r="B380" s="66" t="s">
        <v>225</v>
      </c>
      <c r="C380" s="51" t="s">
        <v>194</v>
      </c>
      <c r="D380" s="72" t="s">
        <v>206</v>
      </c>
      <c r="E380" s="80">
        <v>1794964.3</v>
      </c>
      <c r="F380" s="80">
        <v>897302.66</v>
      </c>
      <c r="G380" s="79">
        <v>672977</v>
      </c>
      <c r="H380" s="1"/>
    </row>
    <row r="381" spans="1:11" ht="331.5" x14ac:dyDescent="0.25">
      <c r="A381" s="29">
        <v>342</v>
      </c>
      <c r="B381" s="66" t="s">
        <v>224</v>
      </c>
      <c r="C381" s="51" t="s">
        <v>194</v>
      </c>
      <c r="D381" s="72" t="s">
        <v>193</v>
      </c>
      <c r="E381" s="80">
        <v>1109153.8500000001</v>
      </c>
      <c r="F381" s="80">
        <v>554576.92000000004</v>
      </c>
      <c r="G381" s="79">
        <v>415932.69</v>
      </c>
      <c r="H381" s="1"/>
    </row>
    <row r="382" spans="1:11" ht="31.5" x14ac:dyDescent="0.25">
      <c r="A382" s="29">
        <v>343</v>
      </c>
      <c r="B382" s="66" t="s">
        <v>223</v>
      </c>
      <c r="C382" s="51" t="s">
        <v>194</v>
      </c>
      <c r="D382" s="72" t="s">
        <v>212</v>
      </c>
      <c r="E382" s="80">
        <v>5088892.5</v>
      </c>
      <c r="F382" s="80">
        <v>2544446.25</v>
      </c>
      <c r="G382" s="79">
        <v>1908334.69</v>
      </c>
      <c r="H382" s="1"/>
    </row>
    <row r="383" spans="1:11" ht="165.75" x14ac:dyDescent="0.25">
      <c r="A383" s="29">
        <v>344</v>
      </c>
      <c r="B383" s="66" t="s">
        <v>222</v>
      </c>
      <c r="C383" s="51" t="s">
        <v>194</v>
      </c>
      <c r="D383" s="72" t="s">
        <v>221</v>
      </c>
      <c r="E383" s="80">
        <v>536999.49</v>
      </c>
      <c r="F383" s="80">
        <v>268499.74</v>
      </c>
      <c r="G383" s="79">
        <v>201374.81</v>
      </c>
      <c r="H383" s="1"/>
    </row>
    <row r="384" spans="1:11" ht="165.75" x14ac:dyDescent="0.25">
      <c r="A384" s="29">
        <v>345</v>
      </c>
      <c r="B384" s="139" t="s">
        <v>220</v>
      </c>
      <c r="C384" s="51" t="s">
        <v>194</v>
      </c>
      <c r="D384" s="72" t="s">
        <v>203</v>
      </c>
      <c r="E384" s="80">
        <v>1013333.78</v>
      </c>
      <c r="F384" s="80">
        <v>506666.89</v>
      </c>
      <c r="G384" s="79">
        <v>380000.17</v>
      </c>
      <c r="H384" s="1"/>
    </row>
    <row r="385" spans="1:8" ht="38.25" x14ac:dyDescent="0.25">
      <c r="A385" s="29">
        <v>346</v>
      </c>
      <c r="B385" s="66" t="s">
        <v>219</v>
      </c>
      <c r="C385" s="51" t="s">
        <v>194</v>
      </c>
      <c r="D385" s="72" t="s">
        <v>206</v>
      </c>
      <c r="E385" s="80">
        <v>455343.41</v>
      </c>
      <c r="F385" s="80">
        <v>227626.17</v>
      </c>
      <c r="G385" s="79">
        <v>170719.63</v>
      </c>
      <c r="H385" s="1"/>
    </row>
    <row r="386" spans="1:8" ht="331.5" x14ac:dyDescent="0.25">
      <c r="A386" s="29">
        <v>347</v>
      </c>
      <c r="B386" s="66" t="s">
        <v>218</v>
      </c>
      <c r="C386" s="51" t="s">
        <v>194</v>
      </c>
      <c r="D386" s="72" t="s">
        <v>193</v>
      </c>
      <c r="E386" s="80">
        <v>356487.7</v>
      </c>
      <c r="F386" s="80">
        <v>178243.85</v>
      </c>
      <c r="G386" s="79">
        <v>133682.89000000001</v>
      </c>
      <c r="H386" s="1"/>
    </row>
    <row r="387" spans="1:8" ht="216.75" x14ac:dyDescent="0.25">
      <c r="A387" s="29">
        <v>348</v>
      </c>
      <c r="B387" s="66" t="s">
        <v>217</v>
      </c>
      <c r="C387" s="51" t="s">
        <v>194</v>
      </c>
      <c r="D387" s="72" t="s">
        <v>216</v>
      </c>
      <c r="E387" s="80">
        <v>40472.79</v>
      </c>
      <c r="F387" s="80">
        <v>20236.39</v>
      </c>
      <c r="G387" s="79">
        <v>15177.29</v>
      </c>
      <c r="H387" s="1"/>
    </row>
    <row r="388" spans="1:8" ht="38.25" x14ac:dyDescent="0.25">
      <c r="A388" s="29">
        <v>349</v>
      </c>
      <c r="B388" s="66" t="s">
        <v>215</v>
      </c>
      <c r="C388" s="51" t="s">
        <v>194</v>
      </c>
      <c r="D388" s="72" t="s">
        <v>206</v>
      </c>
      <c r="E388" s="80">
        <v>2142491.2200000002</v>
      </c>
      <c r="F388" s="80">
        <v>1071245.6100000001</v>
      </c>
      <c r="G388" s="79">
        <v>803434.21</v>
      </c>
      <c r="H388" s="1"/>
    </row>
    <row r="389" spans="1:8" ht="25.5" x14ac:dyDescent="0.25">
      <c r="A389" s="29">
        <v>350</v>
      </c>
      <c r="B389" s="66" t="s">
        <v>214</v>
      </c>
      <c r="C389" s="51" t="s">
        <v>194</v>
      </c>
      <c r="D389" s="72" t="s">
        <v>212</v>
      </c>
      <c r="E389" s="80">
        <v>573100</v>
      </c>
      <c r="F389" s="80">
        <v>286550</v>
      </c>
      <c r="G389" s="79">
        <v>214912.5</v>
      </c>
      <c r="H389" s="1"/>
    </row>
    <row r="390" spans="1:8" ht="31.5" x14ac:dyDescent="0.25">
      <c r="A390" s="29">
        <v>351</v>
      </c>
      <c r="B390" s="66" t="s">
        <v>213</v>
      </c>
      <c r="C390" s="51" t="s">
        <v>194</v>
      </c>
      <c r="D390" s="72" t="s">
        <v>212</v>
      </c>
      <c r="E390" s="80">
        <v>5032125</v>
      </c>
      <c r="F390" s="80">
        <v>2516062.5</v>
      </c>
      <c r="G390" s="79">
        <v>1887046.88</v>
      </c>
      <c r="H390" s="1"/>
    </row>
    <row r="391" spans="1:8" ht="331.5" x14ac:dyDescent="0.25">
      <c r="A391" s="29">
        <v>352</v>
      </c>
      <c r="B391" s="66" t="s">
        <v>211</v>
      </c>
      <c r="C391" s="51" t="s">
        <v>194</v>
      </c>
      <c r="D391" s="72" t="s">
        <v>193</v>
      </c>
      <c r="E391" s="80">
        <v>1130865</v>
      </c>
      <c r="F391" s="80">
        <v>565432.5</v>
      </c>
      <c r="G391" s="79">
        <v>424074.38</v>
      </c>
      <c r="H391" s="1"/>
    </row>
    <row r="392" spans="1:8" ht="331.5" x14ac:dyDescent="0.25">
      <c r="A392" s="29">
        <v>353</v>
      </c>
      <c r="B392" s="66" t="s">
        <v>210</v>
      </c>
      <c r="C392" s="51" t="s">
        <v>194</v>
      </c>
      <c r="D392" s="72" t="s">
        <v>193</v>
      </c>
      <c r="E392" s="80">
        <v>1120875</v>
      </c>
      <c r="F392" s="80">
        <v>560437.5</v>
      </c>
      <c r="G392" s="79">
        <v>420328.13</v>
      </c>
      <c r="H392" s="1"/>
    </row>
    <row r="393" spans="1:8" ht="331.5" x14ac:dyDescent="0.25">
      <c r="A393" s="29">
        <v>354</v>
      </c>
      <c r="B393" s="66" t="s">
        <v>209</v>
      </c>
      <c r="C393" s="51" t="s">
        <v>194</v>
      </c>
      <c r="D393" s="72" t="s">
        <v>193</v>
      </c>
      <c r="E393" s="80">
        <v>1033595.4</v>
      </c>
      <c r="F393" s="80">
        <v>516797.7</v>
      </c>
      <c r="G393" s="79">
        <v>387598.28</v>
      </c>
      <c r="H393" s="1"/>
    </row>
    <row r="394" spans="1:8" ht="331.5" x14ac:dyDescent="0.25">
      <c r="A394" s="29">
        <v>355</v>
      </c>
      <c r="B394" s="66" t="s">
        <v>208</v>
      </c>
      <c r="C394" s="51" t="s">
        <v>194</v>
      </c>
      <c r="D394" s="72" t="s">
        <v>193</v>
      </c>
      <c r="E394" s="80">
        <v>1130865</v>
      </c>
      <c r="F394" s="80">
        <v>565432.5</v>
      </c>
      <c r="G394" s="79">
        <v>424074.38</v>
      </c>
      <c r="H394" s="1"/>
    </row>
    <row r="395" spans="1:8" ht="38.25" x14ac:dyDescent="0.25">
      <c r="A395" s="29">
        <v>356</v>
      </c>
      <c r="B395" s="66" t="s">
        <v>207</v>
      </c>
      <c r="C395" s="51" t="s">
        <v>194</v>
      </c>
      <c r="D395" s="72" t="s">
        <v>206</v>
      </c>
      <c r="E395" s="80">
        <v>4054111.13</v>
      </c>
      <c r="F395" s="80">
        <v>2027055.56</v>
      </c>
      <c r="G395" s="79">
        <v>1520291.67</v>
      </c>
      <c r="H395" s="1"/>
    </row>
    <row r="396" spans="1:8" ht="331.5" x14ac:dyDescent="0.25">
      <c r="A396" s="29">
        <v>357</v>
      </c>
      <c r="B396" s="66" t="s">
        <v>205</v>
      </c>
      <c r="C396" s="51" t="s">
        <v>194</v>
      </c>
      <c r="D396" s="72" t="s">
        <v>193</v>
      </c>
      <c r="E396" s="80">
        <v>953715.79</v>
      </c>
      <c r="F396" s="80">
        <v>476857.88</v>
      </c>
      <c r="G396" s="79">
        <v>357643.41</v>
      </c>
      <c r="H396" s="1"/>
    </row>
    <row r="397" spans="1:8" ht="165.75" x14ac:dyDescent="0.25">
      <c r="A397" s="29">
        <v>358</v>
      </c>
      <c r="B397" s="66" t="s">
        <v>204</v>
      </c>
      <c r="C397" s="51" t="s">
        <v>194</v>
      </c>
      <c r="D397" s="72" t="s">
        <v>203</v>
      </c>
      <c r="E397" s="80">
        <v>1130865</v>
      </c>
      <c r="F397" s="80">
        <v>565432.5</v>
      </c>
      <c r="G397" s="79">
        <v>424074.38</v>
      </c>
      <c r="H397" s="1"/>
    </row>
    <row r="398" spans="1:8" ht="331.5" x14ac:dyDescent="0.25">
      <c r="A398" s="29">
        <v>359</v>
      </c>
      <c r="B398" s="66" t="s">
        <v>202</v>
      </c>
      <c r="C398" s="51" t="s">
        <v>194</v>
      </c>
      <c r="D398" s="72" t="s">
        <v>193</v>
      </c>
      <c r="E398" s="80">
        <v>1130865</v>
      </c>
      <c r="F398" s="80">
        <v>565432.5</v>
      </c>
      <c r="G398" s="79">
        <v>424074.38</v>
      </c>
      <c r="H398" s="1"/>
    </row>
    <row r="399" spans="1:8" ht="331.5" x14ac:dyDescent="0.25">
      <c r="A399" s="29">
        <v>360</v>
      </c>
      <c r="B399" s="66" t="s">
        <v>201</v>
      </c>
      <c r="C399" s="51" t="s">
        <v>194</v>
      </c>
      <c r="D399" s="72" t="s">
        <v>193</v>
      </c>
      <c r="E399" s="80">
        <v>796733.75</v>
      </c>
      <c r="F399" s="80">
        <v>398366.87</v>
      </c>
      <c r="G399" s="79">
        <v>298775.15000000002</v>
      </c>
      <c r="H399" s="1"/>
    </row>
    <row r="400" spans="1:8" ht="331.5" x14ac:dyDescent="0.25">
      <c r="A400" s="29">
        <v>361</v>
      </c>
      <c r="B400" s="66" t="s">
        <v>200</v>
      </c>
      <c r="C400" s="51" t="s">
        <v>194</v>
      </c>
      <c r="D400" s="72" t="s">
        <v>193</v>
      </c>
      <c r="E400" s="80">
        <v>1120875</v>
      </c>
      <c r="F400" s="80">
        <v>560437.5</v>
      </c>
      <c r="G400" s="79">
        <v>420328.13</v>
      </c>
      <c r="H400" s="1"/>
    </row>
    <row r="401" spans="1:11" ht="331.5" x14ac:dyDescent="0.25">
      <c r="A401" s="29">
        <v>362</v>
      </c>
      <c r="B401" s="66" t="s">
        <v>199</v>
      </c>
      <c r="C401" s="51" t="s">
        <v>194</v>
      </c>
      <c r="D401" s="72" t="s">
        <v>193</v>
      </c>
      <c r="E401" s="80">
        <v>1119569.28</v>
      </c>
      <c r="F401" s="80">
        <v>559784.64</v>
      </c>
      <c r="G401" s="79">
        <v>419838.48</v>
      </c>
      <c r="H401" s="1"/>
    </row>
    <row r="402" spans="1:11" ht="331.5" x14ac:dyDescent="0.25">
      <c r="A402" s="29">
        <v>363</v>
      </c>
      <c r="B402" s="66" t="s">
        <v>198</v>
      </c>
      <c r="C402" s="51" t="s">
        <v>194</v>
      </c>
      <c r="D402" s="72" t="s">
        <v>193</v>
      </c>
      <c r="E402" s="80">
        <v>1028301.03</v>
      </c>
      <c r="F402" s="80">
        <v>514150.51</v>
      </c>
      <c r="G402" s="79">
        <v>385612.88</v>
      </c>
      <c r="H402" s="1"/>
    </row>
    <row r="403" spans="1:11" ht="331.5" x14ac:dyDescent="0.25">
      <c r="A403" s="29">
        <v>364</v>
      </c>
      <c r="B403" s="66" t="s">
        <v>197</v>
      </c>
      <c r="C403" s="51" t="s">
        <v>194</v>
      </c>
      <c r="D403" s="138" t="s">
        <v>193</v>
      </c>
      <c r="E403" s="137">
        <v>1120875</v>
      </c>
      <c r="F403" s="137">
        <f>420328.13+140109.37</f>
        <v>560437.5</v>
      </c>
      <c r="G403" s="79">
        <v>420328.13</v>
      </c>
      <c r="H403" s="1"/>
    </row>
    <row r="404" spans="1:11" ht="331.5" x14ac:dyDescent="0.25">
      <c r="A404" s="29">
        <v>365</v>
      </c>
      <c r="B404" s="66" t="s">
        <v>196</v>
      </c>
      <c r="C404" s="51" t="s">
        <v>194</v>
      </c>
      <c r="D404" s="136" t="s">
        <v>193</v>
      </c>
      <c r="E404" s="127">
        <v>1130865</v>
      </c>
      <c r="F404" s="127">
        <v>565432.5</v>
      </c>
      <c r="G404" s="79">
        <v>424074.38</v>
      </c>
      <c r="H404" s="1"/>
    </row>
    <row r="405" spans="1:11" ht="332.25" thickBot="1" x14ac:dyDescent="0.3">
      <c r="A405" s="29">
        <v>366</v>
      </c>
      <c r="B405" s="66" t="s">
        <v>195</v>
      </c>
      <c r="C405" s="51" t="s">
        <v>194</v>
      </c>
      <c r="D405" s="135" t="s">
        <v>193</v>
      </c>
      <c r="E405" s="80">
        <v>836064.35</v>
      </c>
      <c r="F405" s="80">
        <v>418032.18</v>
      </c>
      <c r="G405" s="79">
        <v>313524.14</v>
      </c>
      <c r="H405" s="1"/>
    </row>
    <row r="406" spans="1:11" ht="16.5" thickBot="1" x14ac:dyDescent="0.3">
      <c r="A406" s="41" t="s">
        <v>192</v>
      </c>
      <c r="B406" s="40"/>
      <c r="C406" s="21">
        <f>COUNTA(C375:C405)</f>
        <v>31</v>
      </c>
      <c r="D406" s="20"/>
      <c r="E406" s="19">
        <f>SUM(E375:E405)</f>
        <v>40423001.330000006</v>
      </c>
      <c r="F406" s="19">
        <f>SUM(F375:F405)</f>
        <v>20211053.430000003</v>
      </c>
      <c r="G406" s="19">
        <f>SUM(G375:G405)</f>
        <v>15158290.150000008</v>
      </c>
      <c r="H406" s="1"/>
      <c r="J406" s="8"/>
      <c r="K406" s="8"/>
    </row>
    <row r="407" spans="1:11" ht="16.5" thickBot="1" x14ac:dyDescent="0.3">
      <c r="A407" s="134" t="s">
        <v>191</v>
      </c>
      <c r="B407" s="133"/>
      <c r="C407" s="91">
        <f>C360+C342+C373+C406</f>
        <v>73</v>
      </c>
      <c r="D407" s="91"/>
      <c r="E407" s="90">
        <f>E360+E342+E373+E406</f>
        <v>79416717.270000011</v>
      </c>
      <c r="F407" s="90">
        <f>F360+F342+F373+F406</f>
        <v>39707911.359999999</v>
      </c>
      <c r="G407" s="89">
        <f>G360+G342+G373+G406</f>
        <v>29780933.600000009</v>
      </c>
      <c r="H407" s="1"/>
    </row>
    <row r="408" spans="1:11" ht="15.75" x14ac:dyDescent="0.25">
      <c r="A408" s="132" t="s">
        <v>190</v>
      </c>
      <c r="B408" s="131"/>
      <c r="C408" s="131"/>
      <c r="D408" s="131"/>
      <c r="E408" s="131"/>
      <c r="F408" s="131"/>
      <c r="G408" s="130"/>
      <c r="H408" s="1"/>
    </row>
    <row r="409" spans="1:11" ht="76.5" x14ac:dyDescent="0.25">
      <c r="A409" s="125">
        <v>367</v>
      </c>
      <c r="B409" s="118" t="s">
        <v>189</v>
      </c>
      <c r="C409" s="51" t="s">
        <v>115</v>
      </c>
      <c r="D409" s="129" t="s">
        <v>122</v>
      </c>
      <c r="E409" s="127">
        <v>1555926.05</v>
      </c>
      <c r="F409" s="127">
        <v>1555926.05</v>
      </c>
      <c r="G409" s="126">
        <v>1166944.54</v>
      </c>
      <c r="H409" s="1"/>
    </row>
    <row r="410" spans="1:11" ht="25.5" x14ac:dyDescent="0.25">
      <c r="A410" s="125">
        <v>368</v>
      </c>
      <c r="B410" s="118" t="s">
        <v>143</v>
      </c>
      <c r="C410" s="51" t="s">
        <v>115</v>
      </c>
      <c r="D410" s="129" t="s">
        <v>145</v>
      </c>
      <c r="E410" s="127">
        <v>5350796.6100000003</v>
      </c>
      <c r="F410" s="127">
        <v>5350796.6100000003</v>
      </c>
      <c r="G410" s="126">
        <v>4013097.46</v>
      </c>
      <c r="H410" s="1"/>
    </row>
    <row r="411" spans="1:11" ht="76.5" x14ac:dyDescent="0.25">
      <c r="A411" s="125">
        <v>369</v>
      </c>
      <c r="B411" s="118" t="s">
        <v>152</v>
      </c>
      <c r="C411" s="51" t="s">
        <v>115</v>
      </c>
      <c r="D411" s="129" t="s">
        <v>122</v>
      </c>
      <c r="E411" s="127">
        <v>2180213.7400000002</v>
      </c>
      <c r="F411" s="127">
        <v>2180213.7400000002</v>
      </c>
      <c r="G411" s="126">
        <v>1635160.3050000002</v>
      </c>
      <c r="H411" s="1"/>
    </row>
    <row r="412" spans="1:11" ht="76.5" x14ac:dyDescent="0.25">
      <c r="A412" s="125">
        <v>370</v>
      </c>
      <c r="B412" s="118" t="s">
        <v>155</v>
      </c>
      <c r="C412" s="51" t="s">
        <v>115</v>
      </c>
      <c r="D412" s="129" t="s">
        <v>122</v>
      </c>
      <c r="E412" s="127">
        <v>2114272.27</v>
      </c>
      <c r="F412" s="127">
        <v>2114272.27</v>
      </c>
      <c r="G412" s="126">
        <v>1585704.2</v>
      </c>
      <c r="H412" s="1"/>
    </row>
    <row r="413" spans="1:11" ht="76.5" x14ac:dyDescent="0.25">
      <c r="A413" s="125">
        <v>371</v>
      </c>
      <c r="B413" s="66" t="s">
        <v>146</v>
      </c>
      <c r="C413" s="51" t="s">
        <v>115</v>
      </c>
      <c r="D413" s="128" t="s">
        <v>122</v>
      </c>
      <c r="E413" s="127">
        <v>1454533.23</v>
      </c>
      <c r="F413" s="127">
        <v>1454533.23</v>
      </c>
      <c r="G413" s="126">
        <v>1090899.92</v>
      </c>
      <c r="H413" s="1"/>
    </row>
    <row r="414" spans="1:11" ht="76.5" x14ac:dyDescent="0.25">
      <c r="A414" s="125">
        <v>372</v>
      </c>
      <c r="B414" s="66" t="s">
        <v>188</v>
      </c>
      <c r="C414" s="51" t="s">
        <v>115</v>
      </c>
      <c r="D414" s="72" t="s">
        <v>122</v>
      </c>
      <c r="E414" s="80">
        <v>2393015.96</v>
      </c>
      <c r="F414" s="80">
        <v>2393015.96</v>
      </c>
      <c r="G414" s="79">
        <v>1794761.97</v>
      </c>
      <c r="H414" s="1"/>
    </row>
    <row r="415" spans="1:11" ht="25.5" x14ac:dyDescent="0.25">
      <c r="A415" s="125">
        <v>373</v>
      </c>
      <c r="B415" s="66" t="s">
        <v>187</v>
      </c>
      <c r="C415" s="51" t="s">
        <v>115</v>
      </c>
      <c r="D415" s="72" t="s">
        <v>145</v>
      </c>
      <c r="E415" s="80">
        <v>2657745.46</v>
      </c>
      <c r="F415" s="80">
        <v>2657745.46</v>
      </c>
      <c r="G415" s="79">
        <v>1993309.1</v>
      </c>
      <c r="H415" s="1"/>
    </row>
    <row r="416" spans="1:11" s="114" customFormat="1" ht="76.5" x14ac:dyDescent="0.25">
      <c r="A416" s="125">
        <v>374</v>
      </c>
      <c r="B416" s="66" t="s">
        <v>186</v>
      </c>
      <c r="C416" s="51" t="s">
        <v>115</v>
      </c>
      <c r="D416" s="72" t="s">
        <v>114</v>
      </c>
      <c r="E416" s="80">
        <v>2806592.7</v>
      </c>
      <c r="F416" s="80">
        <v>2806592.7</v>
      </c>
      <c r="G416" s="79">
        <v>2104944.5299999998</v>
      </c>
      <c r="H416" s="1"/>
      <c r="I416" s="1"/>
    </row>
    <row r="417" spans="1:9" s="114" customFormat="1" ht="51.75" thickBot="1" x14ac:dyDescent="0.3">
      <c r="A417" s="125">
        <v>375</v>
      </c>
      <c r="B417" s="66" t="s">
        <v>185</v>
      </c>
      <c r="C417" s="51" t="s">
        <v>115</v>
      </c>
      <c r="D417" s="72" t="s">
        <v>184</v>
      </c>
      <c r="E417" s="80">
        <v>4100581.23</v>
      </c>
      <c r="F417" s="80">
        <v>4100581.23</v>
      </c>
      <c r="G417" s="79">
        <v>3075435.92</v>
      </c>
      <c r="H417" s="1"/>
      <c r="I417" s="1"/>
    </row>
    <row r="418" spans="1:9" ht="16.5" thickBot="1" x14ac:dyDescent="0.3">
      <c r="A418" s="41" t="s">
        <v>183</v>
      </c>
      <c r="B418" s="40"/>
      <c r="C418" s="21">
        <f>COUNTA(C409:C417)</f>
        <v>9</v>
      </c>
      <c r="D418" s="20"/>
      <c r="E418" s="19">
        <f>SUM(E409:E417)</f>
        <v>24613677.25</v>
      </c>
      <c r="F418" s="19">
        <f>SUM(F409:F417)</f>
        <v>24613677.25</v>
      </c>
      <c r="G418" s="61">
        <f>SUM(G409:G417)</f>
        <v>18460257.945</v>
      </c>
      <c r="H418" s="1"/>
    </row>
    <row r="419" spans="1:9" ht="15.75" x14ac:dyDescent="0.25">
      <c r="A419" s="107" t="s">
        <v>182</v>
      </c>
      <c r="B419" s="106"/>
      <c r="C419" s="106"/>
      <c r="D419" s="106"/>
      <c r="E419" s="106"/>
      <c r="F419" s="106"/>
      <c r="G419" s="105"/>
      <c r="H419" s="1"/>
    </row>
    <row r="420" spans="1:9" ht="76.5" x14ac:dyDescent="0.25">
      <c r="A420" s="100">
        <v>376</v>
      </c>
      <c r="B420" s="66" t="s">
        <v>181</v>
      </c>
      <c r="C420" s="51" t="s">
        <v>115</v>
      </c>
      <c r="D420" s="104" t="s">
        <v>165</v>
      </c>
      <c r="E420" s="124">
        <v>957074.15</v>
      </c>
      <c r="F420" s="116">
        <v>957074.15</v>
      </c>
      <c r="G420" s="119">
        <v>717805.61</v>
      </c>
      <c r="H420" s="1"/>
    </row>
    <row r="421" spans="1:9" ht="76.5" x14ac:dyDescent="0.25">
      <c r="A421" s="100">
        <v>377</v>
      </c>
      <c r="B421" s="66" t="s">
        <v>180</v>
      </c>
      <c r="C421" s="51" t="s">
        <v>115</v>
      </c>
      <c r="D421" s="117" t="s">
        <v>165</v>
      </c>
      <c r="E421" s="124">
        <v>352439.1</v>
      </c>
      <c r="F421" s="116">
        <v>352439.1</v>
      </c>
      <c r="G421" s="123">
        <v>264329.33</v>
      </c>
      <c r="H421" s="1"/>
    </row>
    <row r="422" spans="1:9" ht="76.5" x14ac:dyDescent="0.25">
      <c r="A422" s="100">
        <v>378</v>
      </c>
      <c r="B422" s="66" t="s">
        <v>179</v>
      </c>
      <c r="C422" s="51" t="s">
        <v>115</v>
      </c>
      <c r="D422" s="117" t="s">
        <v>165</v>
      </c>
      <c r="E422" s="124">
        <v>1668057.24</v>
      </c>
      <c r="F422" s="116">
        <v>1668057.24</v>
      </c>
      <c r="G422" s="123">
        <v>1251042.93</v>
      </c>
      <c r="H422" s="1"/>
    </row>
    <row r="423" spans="1:9" ht="76.5" x14ac:dyDescent="0.25">
      <c r="A423" s="100">
        <v>379</v>
      </c>
      <c r="B423" s="66" t="s">
        <v>153</v>
      </c>
      <c r="C423" s="51" t="s">
        <v>115</v>
      </c>
      <c r="D423" s="117" t="s">
        <v>122</v>
      </c>
      <c r="E423" s="124">
        <v>670478.4</v>
      </c>
      <c r="F423" s="116">
        <v>670478.4</v>
      </c>
      <c r="G423" s="123">
        <v>502858.8</v>
      </c>
      <c r="H423" s="1"/>
    </row>
    <row r="424" spans="1:9" ht="76.5" x14ac:dyDescent="0.25">
      <c r="A424" s="100">
        <v>380</v>
      </c>
      <c r="B424" s="69" t="s">
        <v>178</v>
      </c>
      <c r="C424" s="48" t="s">
        <v>115</v>
      </c>
      <c r="D424" s="122" t="s">
        <v>165</v>
      </c>
      <c r="E424" s="121">
        <v>546280.34</v>
      </c>
      <c r="F424" s="120">
        <v>546280.34</v>
      </c>
      <c r="G424" s="119">
        <v>409710.26</v>
      </c>
      <c r="H424" s="1"/>
    </row>
    <row r="425" spans="1:9" ht="76.5" x14ac:dyDescent="0.25">
      <c r="A425" s="100">
        <v>381</v>
      </c>
      <c r="B425" s="118" t="s">
        <v>177</v>
      </c>
      <c r="C425" s="51" t="s">
        <v>115</v>
      </c>
      <c r="D425" s="117" t="s">
        <v>165</v>
      </c>
      <c r="E425" s="116">
        <v>2518268.87</v>
      </c>
      <c r="F425" s="116">
        <v>2518268.87</v>
      </c>
      <c r="G425" s="115">
        <v>1888701.65</v>
      </c>
      <c r="H425" s="1"/>
    </row>
    <row r="426" spans="1:9" ht="25.5" x14ac:dyDescent="0.25">
      <c r="A426" s="100">
        <v>382</v>
      </c>
      <c r="B426" s="66" t="s">
        <v>176</v>
      </c>
      <c r="C426" s="51" t="s">
        <v>115</v>
      </c>
      <c r="D426" s="104" t="s">
        <v>145</v>
      </c>
      <c r="E426" s="103">
        <v>6085293.5</v>
      </c>
      <c r="F426" s="103">
        <v>6085293.5</v>
      </c>
      <c r="G426" s="102">
        <v>4563970.13</v>
      </c>
      <c r="H426" s="1"/>
    </row>
    <row r="427" spans="1:9" ht="25.5" x14ac:dyDescent="0.25">
      <c r="A427" s="100">
        <v>383</v>
      </c>
      <c r="B427" s="66" t="s">
        <v>144</v>
      </c>
      <c r="C427" s="51" t="s">
        <v>115</v>
      </c>
      <c r="D427" s="104" t="s">
        <v>145</v>
      </c>
      <c r="E427" s="103">
        <v>6372544.6799999997</v>
      </c>
      <c r="F427" s="103">
        <v>6372544.6799999997</v>
      </c>
      <c r="G427" s="102">
        <v>4779408.51</v>
      </c>
      <c r="H427" s="1"/>
    </row>
    <row r="428" spans="1:9" ht="102" x14ac:dyDescent="0.25">
      <c r="A428" s="100">
        <v>384</v>
      </c>
      <c r="B428" s="66" t="s">
        <v>124</v>
      </c>
      <c r="C428" s="51" t="s">
        <v>115</v>
      </c>
      <c r="D428" s="104" t="s">
        <v>175</v>
      </c>
      <c r="E428" s="103">
        <v>911661.61</v>
      </c>
      <c r="F428" s="103">
        <v>911661.61</v>
      </c>
      <c r="G428" s="102">
        <v>683746.21</v>
      </c>
      <c r="H428" s="1"/>
    </row>
    <row r="429" spans="1:9" ht="76.5" x14ac:dyDescent="0.25">
      <c r="A429" s="100">
        <v>385</v>
      </c>
      <c r="B429" s="66" t="s">
        <v>174</v>
      </c>
      <c r="C429" s="51" t="s">
        <v>115</v>
      </c>
      <c r="D429" s="104" t="s">
        <v>165</v>
      </c>
      <c r="E429" s="103">
        <v>1235266.04</v>
      </c>
      <c r="F429" s="103">
        <v>1235266.04</v>
      </c>
      <c r="G429" s="102">
        <v>926449.53</v>
      </c>
      <c r="H429" s="1"/>
    </row>
    <row r="430" spans="1:9" ht="153" x14ac:dyDescent="0.25">
      <c r="A430" s="100">
        <v>386</v>
      </c>
      <c r="B430" s="66" t="s">
        <v>173</v>
      </c>
      <c r="C430" s="51" t="s">
        <v>115</v>
      </c>
      <c r="D430" s="104" t="s">
        <v>172</v>
      </c>
      <c r="E430" s="103">
        <v>2902244.66</v>
      </c>
      <c r="F430" s="103">
        <v>2902244.66</v>
      </c>
      <c r="G430" s="102">
        <v>2176683.5</v>
      </c>
      <c r="H430" s="1"/>
    </row>
    <row r="431" spans="1:9" ht="25.5" x14ac:dyDescent="0.25">
      <c r="A431" s="100">
        <v>387</v>
      </c>
      <c r="B431" s="66" t="s">
        <v>171</v>
      </c>
      <c r="C431" s="51" t="s">
        <v>115</v>
      </c>
      <c r="D431" s="104" t="s">
        <v>145</v>
      </c>
      <c r="E431" s="103">
        <v>3234700.49</v>
      </c>
      <c r="F431" s="103">
        <v>3234700.49</v>
      </c>
      <c r="G431" s="102">
        <v>2426025.37</v>
      </c>
      <c r="H431" s="1"/>
    </row>
    <row r="432" spans="1:9" ht="25.5" x14ac:dyDescent="0.25">
      <c r="A432" s="100">
        <v>388</v>
      </c>
      <c r="B432" s="66" t="s">
        <v>170</v>
      </c>
      <c r="C432" s="51" t="s">
        <v>115</v>
      </c>
      <c r="D432" s="104" t="s">
        <v>145</v>
      </c>
      <c r="E432" s="103">
        <v>3223890.39</v>
      </c>
      <c r="F432" s="103">
        <v>3223890.39</v>
      </c>
      <c r="G432" s="102">
        <v>2417917.79</v>
      </c>
      <c r="H432" s="1"/>
    </row>
    <row r="433" spans="1:9" ht="51" x14ac:dyDescent="0.25">
      <c r="A433" s="100">
        <v>389</v>
      </c>
      <c r="B433" s="66" t="s">
        <v>169</v>
      </c>
      <c r="C433" s="51" t="s">
        <v>115</v>
      </c>
      <c r="D433" s="104" t="s">
        <v>167</v>
      </c>
      <c r="E433" s="103">
        <v>4080710.13</v>
      </c>
      <c r="F433" s="103">
        <v>4080710.13</v>
      </c>
      <c r="G433" s="102">
        <v>3060532.5975000001</v>
      </c>
      <c r="H433" s="1"/>
    </row>
    <row r="434" spans="1:9" ht="51" x14ac:dyDescent="0.25">
      <c r="A434" s="100">
        <v>390</v>
      </c>
      <c r="B434" s="66" t="s">
        <v>168</v>
      </c>
      <c r="C434" s="51" t="s">
        <v>115</v>
      </c>
      <c r="D434" s="104" t="s">
        <v>167</v>
      </c>
      <c r="E434" s="103">
        <v>3609062.97</v>
      </c>
      <c r="F434" s="103">
        <v>3609062.9699999997</v>
      </c>
      <c r="G434" s="102">
        <v>2706797.23</v>
      </c>
      <c r="H434" s="1"/>
    </row>
    <row r="435" spans="1:9" ht="76.5" x14ac:dyDescent="0.25">
      <c r="A435" s="100">
        <v>391</v>
      </c>
      <c r="B435" s="66" t="s">
        <v>166</v>
      </c>
      <c r="C435" s="51" t="s">
        <v>115</v>
      </c>
      <c r="D435" s="104" t="s">
        <v>165</v>
      </c>
      <c r="E435" s="103">
        <v>2131328.4500000002</v>
      </c>
      <c r="F435" s="103">
        <v>2131328.4500000002</v>
      </c>
      <c r="G435" s="102">
        <v>1598496.34</v>
      </c>
      <c r="H435" s="1"/>
    </row>
    <row r="436" spans="1:9" s="114" customFormat="1" ht="76.5" x14ac:dyDescent="0.25">
      <c r="A436" s="100">
        <v>392</v>
      </c>
      <c r="B436" s="66" t="s">
        <v>123</v>
      </c>
      <c r="C436" s="51" t="s">
        <v>115</v>
      </c>
      <c r="D436" s="72" t="s">
        <v>165</v>
      </c>
      <c r="E436" s="80">
        <v>1736438.05</v>
      </c>
      <c r="F436" s="80">
        <v>1736438.05</v>
      </c>
      <c r="G436" s="79">
        <v>1302328.54</v>
      </c>
      <c r="H436" s="1"/>
      <c r="I436" s="1"/>
    </row>
    <row r="437" spans="1:9" s="114" customFormat="1" ht="63.75" x14ac:dyDescent="0.25">
      <c r="A437" s="100">
        <v>393</v>
      </c>
      <c r="B437" s="69" t="s">
        <v>164</v>
      </c>
      <c r="C437" s="48" t="s">
        <v>115</v>
      </c>
      <c r="D437" s="83" t="s">
        <v>163</v>
      </c>
      <c r="E437" s="77">
        <v>6295227.2800000003</v>
      </c>
      <c r="F437" s="77">
        <v>6295227.2800000003</v>
      </c>
      <c r="G437" s="76">
        <v>4721420.46</v>
      </c>
      <c r="H437" s="1"/>
      <c r="I437" s="1"/>
    </row>
    <row r="438" spans="1:9" s="114" customFormat="1" ht="63.75" x14ac:dyDescent="0.25">
      <c r="A438" s="100">
        <v>394</v>
      </c>
      <c r="B438" s="66" t="s">
        <v>162</v>
      </c>
      <c r="C438" s="51" t="s">
        <v>115</v>
      </c>
      <c r="D438" s="72" t="s">
        <v>161</v>
      </c>
      <c r="E438" s="80">
        <v>3789066.14</v>
      </c>
      <c r="F438" s="80">
        <v>3789066.14</v>
      </c>
      <c r="G438" s="79">
        <v>2841799.61</v>
      </c>
      <c r="H438" s="1"/>
      <c r="I438" s="1"/>
    </row>
    <row r="439" spans="1:9" s="114" customFormat="1" ht="25.5" x14ac:dyDescent="0.25">
      <c r="A439" s="100">
        <v>395</v>
      </c>
      <c r="B439" s="85" t="s">
        <v>160</v>
      </c>
      <c r="C439" s="48" t="s">
        <v>115</v>
      </c>
      <c r="D439" s="83" t="s">
        <v>145</v>
      </c>
      <c r="E439" s="77">
        <v>2345782.88</v>
      </c>
      <c r="F439" s="77">
        <v>2345782.88</v>
      </c>
      <c r="G439" s="76">
        <v>1759337.16</v>
      </c>
      <c r="H439" s="1"/>
      <c r="I439" s="1"/>
    </row>
    <row r="440" spans="1:9" ht="16.5" thickBot="1" x14ac:dyDescent="0.3">
      <c r="A440" s="113" t="s">
        <v>159</v>
      </c>
      <c r="B440" s="112"/>
      <c r="C440" s="111">
        <f>COUNTA(C420:C439)</f>
        <v>20</v>
      </c>
      <c r="D440" s="110"/>
      <c r="E440" s="109">
        <f>SUM(E420:E439)</f>
        <v>54665815.370000005</v>
      </c>
      <c r="F440" s="109">
        <f>SUM(F420:F439)</f>
        <v>54665815.370000005</v>
      </c>
      <c r="G440" s="108">
        <f>SUM(G420:G439)</f>
        <v>40999361.557499997</v>
      </c>
      <c r="H440" s="1"/>
    </row>
    <row r="441" spans="1:9" ht="15.75" x14ac:dyDescent="0.25">
      <c r="A441" s="107" t="s">
        <v>158</v>
      </c>
      <c r="B441" s="106"/>
      <c r="C441" s="106"/>
      <c r="D441" s="106"/>
      <c r="E441" s="106"/>
      <c r="F441" s="106"/>
      <c r="G441" s="105"/>
      <c r="H441" s="1"/>
    </row>
    <row r="442" spans="1:9" ht="76.5" x14ac:dyDescent="0.25">
      <c r="A442" s="100">
        <v>396</v>
      </c>
      <c r="B442" s="66" t="s">
        <v>157</v>
      </c>
      <c r="C442" s="51" t="s">
        <v>115</v>
      </c>
      <c r="D442" s="104" t="s">
        <v>122</v>
      </c>
      <c r="E442" s="103">
        <v>1537433.07</v>
      </c>
      <c r="F442" s="103">
        <v>1537433.07</v>
      </c>
      <c r="G442" s="102">
        <v>1153074.8</v>
      </c>
      <c r="H442" s="1"/>
    </row>
    <row r="443" spans="1:9" ht="76.5" x14ac:dyDescent="0.25">
      <c r="A443" s="100">
        <v>397</v>
      </c>
      <c r="B443" s="66" t="s">
        <v>156</v>
      </c>
      <c r="C443" s="51" t="s">
        <v>115</v>
      </c>
      <c r="D443" s="104" t="s">
        <v>122</v>
      </c>
      <c r="E443" s="103">
        <v>2471602.42</v>
      </c>
      <c r="F443" s="103">
        <v>2471602.42</v>
      </c>
      <c r="G443" s="102">
        <v>1853701.81</v>
      </c>
      <c r="H443" s="1"/>
    </row>
    <row r="444" spans="1:9" ht="76.5" x14ac:dyDescent="0.25">
      <c r="A444" s="100">
        <v>398</v>
      </c>
      <c r="B444" s="66" t="s">
        <v>155</v>
      </c>
      <c r="C444" s="51" t="s">
        <v>115</v>
      </c>
      <c r="D444" s="104" t="s">
        <v>122</v>
      </c>
      <c r="E444" s="103">
        <v>712174.17</v>
      </c>
      <c r="F444" s="103">
        <v>712174.17</v>
      </c>
      <c r="G444" s="102">
        <v>534130.63</v>
      </c>
      <c r="H444" s="1"/>
    </row>
    <row r="445" spans="1:9" ht="76.5" x14ac:dyDescent="0.25">
      <c r="A445" s="100">
        <v>399</v>
      </c>
      <c r="B445" s="66" t="s">
        <v>154</v>
      </c>
      <c r="C445" s="51" t="s">
        <v>115</v>
      </c>
      <c r="D445" s="104" t="s">
        <v>122</v>
      </c>
      <c r="E445" s="103">
        <v>2693736.85</v>
      </c>
      <c r="F445" s="103">
        <v>2693736.85</v>
      </c>
      <c r="G445" s="102">
        <v>2020302.64</v>
      </c>
      <c r="H445" s="1"/>
    </row>
    <row r="446" spans="1:9" ht="76.5" x14ac:dyDescent="0.25">
      <c r="A446" s="100">
        <v>400</v>
      </c>
      <c r="B446" s="69" t="s">
        <v>126</v>
      </c>
      <c r="C446" s="48" t="s">
        <v>115</v>
      </c>
      <c r="D446" s="101" t="s">
        <v>122</v>
      </c>
      <c r="E446" s="98">
        <v>755430.85</v>
      </c>
      <c r="F446" s="98">
        <v>755430.85</v>
      </c>
      <c r="G446" s="97">
        <v>566573.14443999995</v>
      </c>
      <c r="H446" s="1"/>
    </row>
    <row r="447" spans="1:9" ht="76.5" x14ac:dyDescent="0.25">
      <c r="A447" s="100">
        <v>401</v>
      </c>
      <c r="B447" s="66" t="s">
        <v>153</v>
      </c>
      <c r="C447" s="51" t="s">
        <v>115</v>
      </c>
      <c r="D447" s="104" t="s">
        <v>122</v>
      </c>
      <c r="E447" s="103">
        <v>860544.13</v>
      </c>
      <c r="F447" s="103">
        <v>860544.13</v>
      </c>
      <c r="G447" s="102">
        <v>645408.1</v>
      </c>
      <c r="H447" s="1"/>
    </row>
    <row r="448" spans="1:9" ht="76.5" x14ac:dyDescent="0.25">
      <c r="A448" s="100">
        <v>402</v>
      </c>
      <c r="B448" s="66" t="s">
        <v>152</v>
      </c>
      <c r="C448" s="51" t="s">
        <v>115</v>
      </c>
      <c r="D448" s="104" t="s">
        <v>122</v>
      </c>
      <c r="E448" s="103">
        <v>883732.76</v>
      </c>
      <c r="F448" s="103">
        <v>883732.76</v>
      </c>
      <c r="G448" s="102">
        <v>662799.56999999995</v>
      </c>
      <c r="H448" s="1"/>
    </row>
    <row r="449" spans="1:8" ht="76.5" x14ac:dyDescent="0.25">
      <c r="A449" s="100">
        <v>403</v>
      </c>
      <c r="B449" s="66" t="s">
        <v>151</v>
      </c>
      <c r="C449" s="51" t="s">
        <v>115</v>
      </c>
      <c r="D449" s="104" t="s">
        <v>122</v>
      </c>
      <c r="E449" s="103">
        <v>1983531.14</v>
      </c>
      <c r="F449" s="103">
        <v>1983531.1400000001</v>
      </c>
      <c r="G449" s="102">
        <v>1487648.36</v>
      </c>
      <c r="H449" s="1"/>
    </row>
    <row r="450" spans="1:8" ht="76.5" x14ac:dyDescent="0.25">
      <c r="A450" s="100">
        <v>404</v>
      </c>
      <c r="B450" s="66" t="s">
        <v>150</v>
      </c>
      <c r="C450" s="51" t="s">
        <v>115</v>
      </c>
      <c r="D450" s="104" t="s">
        <v>114</v>
      </c>
      <c r="E450" s="103">
        <v>1382134.58</v>
      </c>
      <c r="F450" s="103">
        <v>1382134.58</v>
      </c>
      <c r="G450" s="102">
        <v>1036600.94</v>
      </c>
      <c r="H450" s="1"/>
    </row>
    <row r="451" spans="1:8" ht="76.5" x14ac:dyDescent="0.25">
      <c r="A451" s="100">
        <v>405</v>
      </c>
      <c r="B451" s="69" t="s">
        <v>149</v>
      </c>
      <c r="C451" s="48" t="s">
        <v>115</v>
      </c>
      <c r="D451" s="101" t="s">
        <v>114</v>
      </c>
      <c r="E451" s="98">
        <v>1825992.58</v>
      </c>
      <c r="F451" s="98">
        <v>1825992.58</v>
      </c>
      <c r="G451" s="97">
        <v>1369494.44</v>
      </c>
      <c r="H451" s="1"/>
    </row>
    <row r="452" spans="1:8" ht="76.5" x14ac:dyDescent="0.25">
      <c r="A452" s="100">
        <v>406</v>
      </c>
      <c r="B452" s="69" t="s">
        <v>148</v>
      </c>
      <c r="C452" s="48" t="s">
        <v>115</v>
      </c>
      <c r="D452" s="101" t="s">
        <v>114</v>
      </c>
      <c r="E452" s="98">
        <v>1225035.7</v>
      </c>
      <c r="F452" s="98">
        <v>1225035.7</v>
      </c>
      <c r="G452" s="97">
        <v>918776.78</v>
      </c>
      <c r="H452" s="1"/>
    </row>
    <row r="453" spans="1:8" ht="76.5" x14ac:dyDescent="0.25">
      <c r="A453" s="100">
        <v>407</v>
      </c>
      <c r="B453" s="66" t="s">
        <v>147</v>
      </c>
      <c r="C453" s="51" t="s">
        <v>115</v>
      </c>
      <c r="D453" s="104" t="s">
        <v>114</v>
      </c>
      <c r="E453" s="103">
        <v>1035950.15</v>
      </c>
      <c r="F453" s="103">
        <v>1035950.15</v>
      </c>
      <c r="G453" s="102">
        <v>776962.61</v>
      </c>
      <c r="H453" s="1"/>
    </row>
    <row r="454" spans="1:8" ht="76.5" x14ac:dyDescent="0.25">
      <c r="A454" s="100">
        <v>408</v>
      </c>
      <c r="B454" s="66" t="s">
        <v>146</v>
      </c>
      <c r="C454" s="51" t="s">
        <v>115</v>
      </c>
      <c r="D454" s="104" t="s">
        <v>122</v>
      </c>
      <c r="E454" s="103">
        <v>1218330.1000000001</v>
      </c>
      <c r="F454" s="103">
        <v>1218330.1000000001</v>
      </c>
      <c r="G454" s="102">
        <v>913747.58</v>
      </c>
      <c r="H454" s="1"/>
    </row>
    <row r="455" spans="1:8" ht="25.5" x14ac:dyDescent="0.25">
      <c r="A455" s="100">
        <v>409</v>
      </c>
      <c r="B455" s="69" t="s">
        <v>135</v>
      </c>
      <c r="C455" s="48" t="s">
        <v>115</v>
      </c>
      <c r="D455" s="101" t="s">
        <v>145</v>
      </c>
      <c r="E455" s="98">
        <v>2854307.01</v>
      </c>
      <c r="F455" s="98">
        <v>2854307.01</v>
      </c>
      <c r="G455" s="97">
        <v>2140730.2599999998</v>
      </c>
      <c r="H455" s="1"/>
    </row>
    <row r="456" spans="1:8" ht="76.5" x14ac:dyDescent="0.25">
      <c r="A456" s="100">
        <v>410</v>
      </c>
      <c r="B456" s="66" t="s">
        <v>144</v>
      </c>
      <c r="C456" s="51" t="s">
        <v>115</v>
      </c>
      <c r="D456" s="104" t="s">
        <v>114</v>
      </c>
      <c r="E456" s="103">
        <v>999392.51</v>
      </c>
      <c r="F456" s="103">
        <v>999392.51</v>
      </c>
      <c r="G456" s="102">
        <v>749544.38</v>
      </c>
      <c r="H456" s="1"/>
    </row>
    <row r="457" spans="1:8" ht="76.5" x14ac:dyDescent="0.25">
      <c r="A457" s="100">
        <v>411</v>
      </c>
      <c r="B457" s="66" t="s">
        <v>143</v>
      </c>
      <c r="C457" s="51" t="s">
        <v>115</v>
      </c>
      <c r="D457" s="104" t="s">
        <v>122</v>
      </c>
      <c r="E457" s="103">
        <v>2748950.61</v>
      </c>
      <c r="F457" s="103">
        <v>2748950.61</v>
      </c>
      <c r="G457" s="102">
        <v>2061712.96</v>
      </c>
      <c r="H457" s="1"/>
    </row>
    <row r="458" spans="1:8" ht="76.5" x14ac:dyDescent="0.25">
      <c r="A458" s="100">
        <v>412</v>
      </c>
      <c r="B458" s="66" t="s">
        <v>142</v>
      </c>
      <c r="C458" s="51" t="s">
        <v>115</v>
      </c>
      <c r="D458" s="104" t="s">
        <v>114</v>
      </c>
      <c r="E458" s="103">
        <v>2683564.85</v>
      </c>
      <c r="F458" s="103">
        <v>2683564.8499999996</v>
      </c>
      <c r="G458" s="102">
        <v>2012673.64</v>
      </c>
      <c r="H458" s="1"/>
    </row>
    <row r="459" spans="1:8" ht="76.5" x14ac:dyDescent="0.25">
      <c r="A459" s="100">
        <v>413</v>
      </c>
      <c r="B459" s="69" t="s">
        <v>141</v>
      </c>
      <c r="C459" s="48" t="s">
        <v>115</v>
      </c>
      <c r="D459" s="101" t="s">
        <v>122</v>
      </c>
      <c r="E459" s="98">
        <v>613739.51</v>
      </c>
      <c r="F459" s="98">
        <v>613739.51</v>
      </c>
      <c r="G459" s="97">
        <v>460304.63</v>
      </c>
      <c r="H459" s="1"/>
    </row>
    <row r="460" spans="1:8" ht="76.5" x14ac:dyDescent="0.25">
      <c r="A460" s="100">
        <v>414</v>
      </c>
      <c r="B460" s="69" t="s">
        <v>140</v>
      </c>
      <c r="C460" s="48" t="s">
        <v>115</v>
      </c>
      <c r="D460" s="101" t="s">
        <v>122</v>
      </c>
      <c r="E460" s="98">
        <v>2077367.19</v>
      </c>
      <c r="F460" s="98">
        <v>2077367.19</v>
      </c>
      <c r="G460" s="97">
        <v>1558025.39</v>
      </c>
      <c r="H460" s="1"/>
    </row>
    <row r="461" spans="1:8" ht="76.5" x14ac:dyDescent="0.25">
      <c r="A461" s="100">
        <v>415</v>
      </c>
      <c r="B461" s="99" t="s">
        <v>139</v>
      </c>
      <c r="C461" s="48" t="s">
        <v>115</v>
      </c>
      <c r="D461" s="101" t="s">
        <v>122</v>
      </c>
      <c r="E461" s="98">
        <v>2164775.84</v>
      </c>
      <c r="F461" s="98">
        <v>2164775.84</v>
      </c>
      <c r="G461" s="97">
        <v>1623581.88</v>
      </c>
      <c r="H461" s="1"/>
    </row>
    <row r="462" spans="1:8" ht="76.5" x14ac:dyDescent="0.25">
      <c r="A462" s="100">
        <v>416</v>
      </c>
      <c r="B462" s="99" t="s">
        <v>138</v>
      </c>
      <c r="C462" s="48" t="s">
        <v>115</v>
      </c>
      <c r="D462" s="84" t="s">
        <v>122</v>
      </c>
      <c r="E462" s="98">
        <v>994767.7</v>
      </c>
      <c r="F462" s="98">
        <v>994767.70000000007</v>
      </c>
      <c r="G462" s="97">
        <v>746075.78</v>
      </c>
      <c r="H462" s="1"/>
    </row>
    <row r="463" spans="1:8" ht="76.5" x14ac:dyDescent="0.25">
      <c r="A463" s="100">
        <v>417</v>
      </c>
      <c r="B463" s="85" t="s">
        <v>137</v>
      </c>
      <c r="C463" s="48" t="s">
        <v>115</v>
      </c>
      <c r="D463" s="84" t="s">
        <v>122</v>
      </c>
      <c r="E463" s="98">
        <v>2611809.5699999998</v>
      </c>
      <c r="F463" s="98">
        <v>2611809.5699999998</v>
      </c>
      <c r="G463" s="97">
        <v>1958857.18</v>
      </c>
      <c r="H463" s="1"/>
    </row>
    <row r="464" spans="1:8" ht="76.5" x14ac:dyDescent="0.25">
      <c r="A464" s="100">
        <v>418</v>
      </c>
      <c r="B464" s="69" t="s">
        <v>136</v>
      </c>
      <c r="C464" s="48" t="s">
        <v>115</v>
      </c>
      <c r="D464" s="101" t="s">
        <v>122</v>
      </c>
      <c r="E464" s="98">
        <v>1946010.83</v>
      </c>
      <c r="F464" s="98">
        <v>1946010.83</v>
      </c>
      <c r="G464" s="97">
        <v>1459508.12</v>
      </c>
      <c r="H464" s="1"/>
    </row>
    <row r="465" spans="1:8" ht="76.5" x14ac:dyDescent="0.25">
      <c r="A465" s="100">
        <v>419</v>
      </c>
      <c r="B465" s="99" t="s">
        <v>135</v>
      </c>
      <c r="C465" s="48" t="s">
        <v>115</v>
      </c>
      <c r="D465" s="101" t="s">
        <v>114</v>
      </c>
      <c r="E465" s="98">
        <v>388444.94</v>
      </c>
      <c r="F465" s="98">
        <v>388444.94</v>
      </c>
      <c r="G465" s="97">
        <v>291333.71000000002</v>
      </c>
      <c r="H465" s="1"/>
    </row>
    <row r="466" spans="1:8" ht="76.5" x14ac:dyDescent="0.25">
      <c r="A466" s="100">
        <v>420</v>
      </c>
      <c r="B466" s="99" t="s">
        <v>134</v>
      </c>
      <c r="C466" s="48" t="s">
        <v>115</v>
      </c>
      <c r="D466" s="84" t="s">
        <v>122</v>
      </c>
      <c r="E466" s="98">
        <v>1489468.03</v>
      </c>
      <c r="F466" s="98">
        <v>1489468.03</v>
      </c>
      <c r="G466" s="97">
        <v>1117101.02</v>
      </c>
      <c r="H466" s="1"/>
    </row>
    <row r="467" spans="1:8" ht="76.5" x14ac:dyDescent="0.25">
      <c r="A467" s="100">
        <v>421</v>
      </c>
      <c r="B467" s="99" t="s">
        <v>133</v>
      </c>
      <c r="C467" s="48" t="s">
        <v>115</v>
      </c>
      <c r="D467" s="84" t="s">
        <v>122</v>
      </c>
      <c r="E467" s="98">
        <v>2654477.09</v>
      </c>
      <c r="F467" s="98">
        <v>2654477.09</v>
      </c>
      <c r="G467" s="97">
        <v>1990857.82</v>
      </c>
      <c r="H467" s="1"/>
    </row>
    <row r="468" spans="1:8" ht="76.5" x14ac:dyDescent="0.25">
      <c r="A468" s="100">
        <v>422</v>
      </c>
      <c r="B468" s="99" t="s">
        <v>132</v>
      </c>
      <c r="C468" s="48" t="s">
        <v>115</v>
      </c>
      <c r="D468" s="84" t="s">
        <v>122</v>
      </c>
      <c r="E468" s="98">
        <v>2120596.14</v>
      </c>
      <c r="F468" s="98">
        <v>2120596.14</v>
      </c>
      <c r="G468" s="97">
        <v>1590447.11</v>
      </c>
      <c r="H468" s="1"/>
    </row>
    <row r="469" spans="1:8" ht="51" x14ac:dyDescent="0.25">
      <c r="A469" s="100">
        <v>423</v>
      </c>
      <c r="B469" s="99" t="s">
        <v>131</v>
      </c>
      <c r="C469" s="48" t="s">
        <v>115</v>
      </c>
      <c r="D469" s="84" t="s">
        <v>130</v>
      </c>
      <c r="E469" s="98">
        <v>786362.88</v>
      </c>
      <c r="F469" s="98">
        <v>786362.88</v>
      </c>
      <c r="G469" s="97">
        <v>589772.16</v>
      </c>
      <c r="H469" s="1"/>
    </row>
    <row r="470" spans="1:8" ht="38.25" x14ac:dyDescent="0.25">
      <c r="A470" s="100">
        <v>424</v>
      </c>
      <c r="B470" s="99" t="s">
        <v>129</v>
      </c>
      <c r="C470" s="48" t="s">
        <v>115</v>
      </c>
      <c r="D470" s="84" t="s">
        <v>128</v>
      </c>
      <c r="E470" s="98">
        <v>661556.5</v>
      </c>
      <c r="F470" s="98">
        <v>661556.5</v>
      </c>
      <c r="G470" s="97">
        <v>496167.38</v>
      </c>
      <c r="H470" s="1"/>
    </row>
    <row r="471" spans="1:8" ht="76.5" x14ac:dyDescent="0.25">
      <c r="A471" s="100">
        <v>425</v>
      </c>
      <c r="B471" s="99" t="s">
        <v>127</v>
      </c>
      <c r="C471" s="48" t="s">
        <v>115</v>
      </c>
      <c r="D471" s="84" t="s">
        <v>122</v>
      </c>
      <c r="E471" s="98">
        <v>388602</v>
      </c>
      <c r="F471" s="98">
        <v>388602</v>
      </c>
      <c r="G471" s="97">
        <v>291451.5</v>
      </c>
      <c r="H471" s="1"/>
    </row>
    <row r="472" spans="1:8" ht="76.5" x14ac:dyDescent="0.25">
      <c r="A472" s="100">
        <v>426</v>
      </c>
      <c r="B472" s="99" t="s">
        <v>126</v>
      </c>
      <c r="C472" s="48" t="s">
        <v>115</v>
      </c>
      <c r="D472" s="84" t="s">
        <v>122</v>
      </c>
      <c r="E472" s="98">
        <v>2304916.64</v>
      </c>
      <c r="F472" s="98">
        <v>2304916.64</v>
      </c>
      <c r="G472" s="97">
        <v>1728687.48</v>
      </c>
      <c r="H472" s="1"/>
    </row>
    <row r="473" spans="1:8" ht="76.5" x14ac:dyDescent="0.25">
      <c r="A473" s="100">
        <v>427</v>
      </c>
      <c r="B473" s="99" t="s">
        <v>125</v>
      </c>
      <c r="C473" s="48" t="s">
        <v>115</v>
      </c>
      <c r="D473" s="84" t="s">
        <v>114</v>
      </c>
      <c r="E473" s="98">
        <v>1673203.58</v>
      </c>
      <c r="F473" s="98">
        <v>1673203.58</v>
      </c>
      <c r="G473" s="97">
        <v>1254902.69</v>
      </c>
      <c r="H473" s="1"/>
    </row>
    <row r="474" spans="1:8" ht="63.75" x14ac:dyDescent="0.25">
      <c r="A474" s="100">
        <v>428</v>
      </c>
      <c r="B474" s="99" t="s">
        <v>124</v>
      </c>
      <c r="C474" s="48" t="s">
        <v>115</v>
      </c>
      <c r="D474" s="84" t="s">
        <v>120</v>
      </c>
      <c r="E474" s="98">
        <v>4181283.76</v>
      </c>
      <c r="F474" s="98">
        <v>4181283.76</v>
      </c>
      <c r="G474" s="97">
        <v>3135962.82</v>
      </c>
      <c r="H474" s="1"/>
    </row>
    <row r="475" spans="1:8" ht="76.5" x14ac:dyDescent="0.25">
      <c r="A475" s="100">
        <v>429</v>
      </c>
      <c r="B475" s="99" t="s">
        <v>123</v>
      </c>
      <c r="C475" s="48" t="s">
        <v>115</v>
      </c>
      <c r="D475" s="84" t="s">
        <v>122</v>
      </c>
      <c r="E475" s="98">
        <v>659267.39</v>
      </c>
      <c r="F475" s="98">
        <v>659267.39</v>
      </c>
      <c r="G475" s="97">
        <v>494450.54</v>
      </c>
      <c r="H475" s="1"/>
    </row>
    <row r="476" spans="1:8" ht="63.75" x14ac:dyDescent="0.25">
      <c r="A476" s="100">
        <v>430</v>
      </c>
      <c r="B476" s="99" t="s">
        <v>121</v>
      </c>
      <c r="C476" s="48" t="s">
        <v>115</v>
      </c>
      <c r="D476" s="84" t="s">
        <v>120</v>
      </c>
      <c r="E476" s="98">
        <v>3712818.01</v>
      </c>
      <c r="F476" s="98">
        <v>3712818.01</v>
      </c>
      <c r="G476" s="97">
        <v>2784613.51</v>
      </c>
      <c r="H476" s="1"/>
    </row>
    <row r="477" spans="1:8" ht="25.5" x14ac:dyDescent="0.25">
      <c r="A477" s="100">
        <v>431</v>
      </c>
      <c r="B477" s="99" t="s">
        <v>119</v>
      </c>
      <c r="C477" s="48" t="s">
        <v>115</v>
      </c>
      <c r="D477" s="84" t="s">
        <v>118</v>
      </c>
      <c r="E477" s="98">
        <v>2060989.2</v>
      </c>
      <c r="F477" s="98">
        <v>2060989.2</v>
      </c>
      <c r="G477" s="97">
        <v>1545741.9</v>
      </c>
      <c r="H477" s="1"/>
    </row>
    <row r="478" spans="1:8" ht="76.5" x14ac:dyDescent="0.25">
      <c r="A478" s="100">
        <v>432</v>
      </c>
      <c r="B478" s="99" t="s">
        <v>117</v>
      </c>
      <c r="C478" s="48" t="s">
        <v>115</v>
      </c>
      <c r="D478" s="84" t="s">
        <v>114</v>
      </c>
      <c r="E478" s="98">
        <v>1072680.07</v>
      </c>
      <c r="F478" s="98">
        <v>1072680.07</v>
      </c>
      <c r="G478" s="97">
        <v>804510.05</v>
      </c>
      <c r="H478" s="1"/>
    </row>
    <row r="479" spans="1:8" ht="77.25" thickBot="1" x14ac:dyDescent="0.3">
      <c r="A479" s="100">
        <v>433</v>
      </c>
      <c r="B479" s="99" t="s">
        <v>116</v>
      </c>
      <c r="C479" s="48" t="s">
        <v>115</v>
      </c>
      <c r="D479" s="84" t="s">
        <v>114</v>
      </c>
      <c r="E479" s="98">
        <v>1315942.8</v>
      </c>
      <c r="F479" s="98">
        <v>1315942.8</v>
      </c>
      <c r="G479" s="97">
        <v>986957.1</v>
      </c>
      <c r="H479" s="1"/>
    </row>
    <row r="480" spans="1:8" ht="16.5" thickBot="1" x14ac:dyDescent="0.3">
      <c r="A480" s="96" t="s">
        <v>113</v>
      </c>
      <c r="B480" s="95"/>
      <c r="C480" s="94">
        <f>COUNTA(C442:C479)</f>
        <v>38</v>
      </c>
      <c r="D480" s="93"/>
      <c r="E480" s="19">
        <f>SUM(E442:E479)</f>
        <v>63750923.150000006</v>
      </c>
      <c r="F480" s="19">
        <f>SUM(F442:F479)</f>
        <v>63750923.149999991</v>
      </c>
      <c r="G480" s="61">
        <f>SUM(G442:G479)</f>
        <v>47813192.414439991</v>
      </c>
      <c r="H480" s="1"/>
    </row>
    <row r="481" spans="1:11" ht="16.5" thickBot="1" x14ac:dyDescent="0.3">
      <c r="A481" s="17" t="s">
        <v>112</v>
      </c>
      <c r="B481" s="92"/>
      <c r="C481" s="91">
        <f>C440+C418+C480</f>
        <v>67</v>
      </c>
      <c r="D481" s="91"/>
      <c r="E481" s="90">
        <f>E418+E440+E480</f>
        <v>143030415.77000001</v>
      </c>
      <c r="F481" s="90">
        <f>F418+F440+F480</f>
        <v>143030415.76999998</v>
      </c>
      <c r="G481" s="89">
        <f>G418+G440+G480</f>
        <v>107272811.91693999</v>
      </c>
      <c r="H481" s="1"/>
    </row>
    <row r="482" spans="1:11" ht="15.75" x14ac:dyDescent="0.25">
      <c r="A482" s="88" t="s">
        <v>111</v>
      </c>
      <c r="B482" s="87"/>
      <c r="C482" s="87"/>
      <c r="D482" s="87"/>
      <c r="E482" s="87"/>
      <c r="F482" s="87"/>
      <c r="G482" s="86"/>
      <c r="H482" s="1"/>
      <c r="J482" s="8"/>
      <c r="K482" s="8"/>
    </row>
    <row r="483" spans="1:11" ht="63.75" x14ac:dyDescent="0.25">
      <c r="A483" s="42">
        <v>434</v>
      </c>
      <c r="B483" s="85" t="s">
        <v>51</v>
      </c>
      <c r="C483" s="48">
        <v>501</v>
      </c>
      <c r="D483" s="84" t="s">
        <v>110</v>
      </c>
      <c r="E483" s="77">
        <v>118971.04999999999</v>
      </c>
      <c r="F483" s="77">
        <v>118971.04999999999</v>
      </c>
      <c r="G483" s="76">
        <v>95176.84</v>
      </c>
      <c r="H483" s="1"/>
      <c r="J483" s="82"/>
    </row>
    <row r="484" spans="1:11" ht="89.25" x14ac:dyDescent="0.25">
      <c r="A484" s="42">
        <v>435</v>
      </c>
      <c r="B484" s="69" t="s">
        <v>51</v>
      </c>
      <c r="C484" s="48">
        <v>501</v>
      </c>
      <c r="D484" s="83" t="s">
        <v>109</v>
      </c>
      <c r="E484" s="77">
        <v>907.26</v>
      </c>
      <c r="F484" s="77">
        <v>907.26</v>
      </c>
      <c r="G484" s="76">
        <v>725.81</v>
      </c>
      <c r="H484" s="1"/>
      <c r="J484" s="82"/>
    </row>
    <row r="485" spans="1:11" ht="47.25" x14ac:dyDescent="0.25">
      <c r="A485" s="42">
        <v>436</v>
      </c>
      <c r="B485" s="66" t="s">
        <v>51</v>
      </c>
      <c r="C485" s="51">
        <v>501</v>
      </c>
      <c r="D485" s="72" t="s">
        <v>108</v>
      </c>
      <c r="E485" s="80">
        <v>6168.66</v>
      </c>
      <c r="F485" s="80">
        <v>6168.66</v>
      </c>
      <c r="G485" s="79">
        <v>4934.92</v>
      </c>
      <c r="H485" s="1"/>
      <c r="J485" s="82"/>
    </row>
    <row r="486" spans="1:11" ht="140.25" x14ac:dyDescent="0.25">
      <c r="A486" s="42">
        <v>437</v>
      </c>
      <c r="B486" s="66" t="s">
        <v>51</v>
      </c>
      <c r="C486" s="51">
        <v>501</v>
      </c>
      <c r="D486" s="72" t="s">
        <v>107</v>
      </c>
      <c r="E486" s="80">
        <v>9809.92</v>
      </c>
      <c r="F486" s="80">
        <v>9809.92</v>
      </c>
      <c r="G486" s="79">
        <v>7847.9400000000005</v>
      </c>
      <c r="H486" s="1"/>
      <c r="J486" s="82"/>
    </row>
    <row r="487" spans="1:11" ht="47.25" x14ac:dyDescent="0.25">
      <c r="A487" s="42">
        <v>438</v>
      </c>
      <c r="B487" s="66" t="s">
        <v>51</v>
      </c>
      <c r="C487" s="51">
        <v>501</v>
      </c>
      <c r="D487" s="72" t="s">
        <v>106</v>
      </c>
      <c r="E487" s="80">
        <v>1221</v>
      </c>
      <c r="F487" s="80">
        <v>1221</v>
      </c>
      <c r="G487" s="79">
        <v>976.8</v>
      </c>
      <c r="H487" s="1"/>
      <c r="J487" s="82"/>
    </row>
    <row r="488" spans="1:11" ht="306" x14ac:dyDescent="0.25">
      <c r="A488" s="42">
        <v>439</v>
      </c>
      <c r="B488" s="66" t="s">
        <v>51</v>
      </c>
      <c r="C488" s="51">
        <v>501</v>
      </c>
      <c r="D488" s="72" t="s">
        <v>105</v>
      </c>
      <c r="E488" s="80">
        <v>142878</v>
      </c>
      <c r="F488" s="80">
        <v>142878</v>
      </c>
      <c r="G488" s="79">
        <v>114302.39999999999</v>
      </c>
      <c r="H488" s="1"/>
      <c r="J488" s="82"/>
    </row>
    <row r="489" spans="1:11" ht="114.75" x14ac:dyDescent="0.25">
      <c r="A489" s="42">
        <v>440</v>
      </c>
      <c r="B489" s="69" t="s">
        <v>51</v>
      </c>
      <c r="C489" s="48">
        <v>501</v>
      </c>
      <c r="D489" s="83" t="s">
        <v>104</v>
      </c>
      <c r="E489" s="77">
        <v>34630.76</v>
      </c>
      <c r="F489" s="77">
        <v>34630.76</v>
      </c>
      <c r="G489" s="76">
        <v>27704.61</v>
      </c>
      <c r="H489" s="1"/>
      <c r="J489" s="82"/>
    </row>
    <row r="490" spans="1:11" ht="255" x14ac:dyDescent="0.25">
      <c r="A490" s="42">
        <v>441</v>
      </c>
      <c r="B490" s="66" t="s">
        <v>51</v>
      </c>
      <c r="C490" s="51">
        <v>501</v>
      </c>
      <c r="D490" s="72" t="s">
        <v>103</v>
      </c>
      <c r="E490" s="80">
        <v>5039.2</v>
      </c>
      <c r="F490" s="80">
        <v>5039.2</v>
      </c>
      <c r="G490" s="79">
        <v>4031.36</v>
      </c>
      <c r="H490" s="1"/>
      <c r="J490" s="82"/>
    </row>
    <row r="491" spans="1:11" ht="178.5" x14ac:dyDescent="0.25">
      <c r="A491" s="42">
        <v>442</v>
      </c>
      <c r="B491" s="69" t="s">
        <v>51</v>
      </c>
      <c r="C491" s="48">
        <v>501</v>
      </c>
      <c r="D491" s="78" t="s">
        <v>102</v>
      </c>
      <c r="E491" s="77">
        <v>4800</v>
      </c>
      <c r="F491" s="77">
        <v>4800</v>
      </c>
      <c r="G491" s="76">
        <v>3840</v>
      </c>
      <c r="H491" s="1"/>
      <c r="J491" s="8"/>
      <c r="K491" s="8"/>
    </row>
    <row r="492" spans="1:11" ht="165.75" x14ac:dyDescent="0.25">
      <c r="A492" s="42">
        <v>443</v>
      </c>
      <c r="B492" s="69" t="s">
        <v>51</v>
      </c>
      <c r="C492" s="48">
        <v>501</v>
      </c>
      <c r="D492" s="78" t="s">
        <v>101</v>
      </c>
      <c r="E492" s="77">
        <v>14400</v>
      </c>
      <c r="F492" s="77">
        <v>14400</v>
      </c>
      <c r="G492" s="76">
        <v>11520</v>
      </c>
      <c r="H492" s="1"/>
      <c r="J492" s="8"/>
      <c r="K492" s="8"/>
    </row>
    <row r="493" spans="1:11" ht="102" x14ac:dyDescent="0.25">
      <c r="A493" s="42">
        <v>444</v>
      </c>
      <c r="B493" s="66" t="s">
        <v>51</v>
      </c>
      <c r="C493" s="51">
        <v>501</v>
      </c>
      <c r="D493" s="81" t="s">
        <v>100</v>
      </c>
      <c r="E493" s="80">
        <v>17535.04</v>
      </c>
      <c r="F493" s="80">
        <v>17535.04</v>
      </c>
      <c r="G493" s="79">
        <v>14028.03</v>
      </c>
      <c r="H493" s="1"/>
      <c r="J493" s="8"/>
      <c r="K493" s="8"/>
    </row>
    <row r="494" spans="1:11" ht="191.25" x14ac:dyDescent="0.25">
      <c r="A494" s="42">
        <v>445</v>
      </c>
      <c r="B494" s="69" t="s">
        <v>51</v>
      </c>
      <c r="C494" s="48">
        <v>501</v>
      </c>
      <c r="D494" s="78" t="s">
        <v>99</v>
      </c>
      <c r="E494" s="77">
        <v>11286.02</v>
      </c>
      <c r="F494" s="77">
        <v>11286.02</v>
      </c>
      <c r="G494" s="76">
        <v>9028.82</v>
      </c>
      <c r="H494" s="1"/>
      <c r="J494" s="8"/>
      <c r="K494" s="8"/>
    </row>
    <row r="495" spans="1:11" ht="89.25" x14ac:dyDescent="0.25">
      <c r="A495" s="42">
        <v>446</v>
      </c>
      <c r="B495" s="69" t="s">
        <v>51</v>
      </c>
      <c r="C495" s="48">
        <v>501</v>
      </c>
      <c r="D495" s="78" t="s">
        <v>98</v>
      </c>
      <c r="E495" s="77">
        <v>72114.66</v>
      </c>
      <c r="F495" s="77">
        <v>72114.66</v>
      </c>
      <c r="G495" s="76">
        <v>57691.73</v>
      </c>
      <c r="H495" s="1"/>
      <c r="J495" s="8"/>
      <c r="K495" s="8"/>
    </row>
    <row r="496" spans="1:11" ht="204" x14ac:dyDescent="0.25">
      <c r="A496" s="42">
        <v>447</v>
      </c>
      <c r="B496" s="69" t="s">
        <v>51</v>
      </c>
      <c r="C496" s="48">
        <v>501</v>
      </c>
      <c r="D496" s="78" t="s">
        <v>97</v>
      </c>
      <c r="E496" s="77">
        <v>4126.5</v>
      </c>
      <c r="F496" s="77">
        <v>4126.5</v>
      </c>
      <c r="G496" s="76">
        <v>3301.2</v>
      </c>
      <c r="H496" s="1"/>
      <c r="J496" s="8"/>
      <c r="K496" s="8"/>
    </row>
    <row r="497" spans="1:11" ht="191.25" x14ac:dyDescent="0.25">
      <c r="A497" s="42">
        <v>448</v>
      </c>
      <c r="B497" s="66" t="s">
        <v>51</v>
      </c>
      <c r="C497" s="51">
        <v>501</v>
      </c>
      <c r="D497" s="81" t="s">
        <v>96</v>
      </c>
      <c r="E497" s="80">
        <v>13920</v>
      </c>
      <c r="F497" s="80">
        <v>13920</v>
      </c>
      <c r="G497" s="79">
        <v>11136</v>
      </c>
      <c r="H497" s="1"/>
      <c r="J497" s="8"/>
      <c r="K497" s="8"/>
    </row>
    <row r="498" spans="1:11" ht="47.25" x14ac:dyDescent="0.25">
      <c r="A498" s="42">
        <v>449</v>
      </c>
      <c r="B498" s="66" t="s">
        <v>51</v>
      </c>
      <c r="C498" s="51">
        <v>501</v>
      </c>
      <c r="D498" s="81" t="s">
        <v>95</v>
      </c>
      <c r="E498" s="80">
        <v>63000</v>
      </c>
      <c r="F498" s="80">
        <v>63000</v>
      </c>
      <c r="G498" s="79">
        <v>50400</v>
      </c>
      <c r="H498" s="1"/>
      <c r="J498" s="8"/>
      <c r="K498" s="8"/>
    </row>
    <row r="499" spans="1:11" ht="89.25" x14ac:dyDescent="0.25">
      <c r="A499" s="42">
        <v>450</v>
      </c>
      <c r="B499" s="66" t="s">
        <v>51</v>
      </c>
      <c r="C499" s="51">
        <v>501</v>
      </c>
      <c r="D499" s="81" t="s">
        <v>94</v>
      </c>
      <c r="E499" s="80">
        <v>44100.86</v>
      </c>
      <c r="F499" s="80">
        <v>44100.86</v>
      </c>
      <c r="G499" s="79">
        <v>35280.69</v>
      </c>
      <c r="H499" s="1"/>
      <c r="J499" s="8"/>
      <c r="K499" s="8"/>
    </row>
    <row r="500" spans="1:11" ht="127.5" x14ac:dyDescent="0.25">
      <c r="A500" s="42">
        <v>451</v>
      </c>
      <c r="B500" s="66" t="s">
        <v>51</v>
      </c>
      <c r="C500" s="51">
        <v>501</v>
      </c>
      <c r="D500" s="81" t="s">
        <v>93</v>
      </c>
      <c r="E500" s="80">
        <v>6500</v>
      </c>
      <c r="F500" s="80">
        <v>6500</v>
      </c>
      <c r="G500" s="79">
        <v>5200</v>
      </c>
      <c r="H500" s="1"/>
      <c r="J500" s="8"/>
      <c r="K500" s="8"/>
    </row>
    <row r="501" spans="1:11" ht="409.5" x14ac:dyDescent="0.25">
      <c r="A501" s="42">
        <v>452</v>
      </c>
      <c r="B501" s="69" t="s">
        <v>51</v>
      </c>
      <c r="C501" s="48">
        <v>501</v>
      </c>
      <c r="D501" s="78" t="s">
        <v>92</v>
      </c>
      <c r="E501" s="77">
        <v>15575.64</v>
      </c>
      <c r="F501" s="77">
        <v>15575.64</v>
      </c>
      <c r="G501" s="76">
        <v>12460.51</v>
      </c>
      <c r="H501" s="1"/>
      <c r="J501" s="8"/>
      <c r="K501" s="8"/>
    </row>
    <row r="502" spans="1:11" ht="357" x14ac:dyDescent="0.25">
      <c r="A502" s="42">
        <v>453</v>
      </c>
      <c r="B502" s="69" t="s">
        <v>51</v>
      </c>
      <c r="C502" s="48">
        <v>501</v>
      </c>
      <c r="D502" s="78" t="s">
        <v>91</v>
      </c>
      <c r="E502" s="77">
        <v>14000</v>
      </c>
      <c r="F502" s="77">
        <v>14000</v>
      </c>
      <c r="G502" s="76">
        <v>11200</v>
      </c>
      <c r="H502" s="1"/>
      <c r="J502" s="8"/>
      <c r="K502" s="8"/>
    </row>
    <row r="503" spans="1:11" ht="409.5" x14ac:dyDescent="0.25">
      <c r="A503" s="42">
        <v>454</v>
      </c>
      <c r="B503" s="69" t="s">
        <v>51</v>
      </c>
      <c r="C503" s="48">
        <v>501</v>
      </c>
      <c r="D503" s="78" t="s">
        <v>90</v>
      </c>
      <c r="E503" s="77">
        <v>32970</v>
      </c>
      <c r="F503" s="77">
        <v>32970</v>
      </c>
      <c r="G503" s="76">
        <v>26376</v>
      </c>
      <c r="H503" s="1"/>
      <c r="J503" s="8"/>
      <c r="K503" s="8"/>
    </row>
    <row r="504" spans="1:11" ht="267.75" x14ac:dyDescent="0.25">
      <c r="A504" s="42">
        <v>455</v>
      </c>
      <c r="B504" s="66" t="s">
        <v>51</v>
      </c>
      <c r="C504" s="51">
        <v>501</v>
      </c>
      <c r="D504" s="81" t="s">
        <v>89</v>
      </c>
      <c r="E504" s="80">
        <v>46820</v>
      </c>
      <c r="F504" s="80">
        <v>46820</v>
      </c>
      <c r="G504" s="79">
        <v>37456</v>
      </c>
      <c r="H504" s="1"/>
      <c r="J504" s="8"/>
      <c r="K504" s="8"/>
    </row>
    <row r="505" spans="1:11" ht="229.5" x14ac:dyDescent="0.25">
      <c r="A505" s="42">
        <v>456</v>
      </c>
      <c r="B505" s="66" t="s">
        <v>51</v>
      </c>
      <c r="C505" s="51">
        <v>501</v>
      </c>
      <c r="D505" s="81" t="s">
        <v>88</v>
      </c>
      <c r="E505" s="80">
        <v>19500</v>
      </c>
      <c r="F505" s="80">
        <v>19500</v>
      </c>
      <c r="G505" s="79">
        <v>15600</v>
      </c>
      <c r="H505" s="1"/>
      <c r="J505" s="8"/>
      <c r="K505" s="8"/>
    </row>
    <row r="506" spans="1:11" ht="242.25" x14ac:dyDescent="0.25">
      <c r="A506" s="42">
        <v>457</v>
      </c>
      <c r="B506" s="69" t="s">
        <v>51</v>
      </c>
      <c r="C506" s="48">
        <v>501</v>
      </c>
      <c r="D506" s="78" t="s">
        <v>87</v>
      </c>
      <c r="E506" s="77">
        <v>10743.12</v>
      </c>
      <c r="F506" s="77">
        <v>10743.119999999999</v>
      </c>
      <c r="G506" s="76">
        <v>8594.5</v>
      </c>
      <c r="H506" s="1"/>
      <c r="J506" s="8"/>
      <c r="K506" s="8"/>
    </row>
    <row r="507" spans="1:11" ht="267.75" x14ac:dyDescent="0.25">
      <c r="A507" s="42">
        <v>458</v>
      </c>
      <c r="B507" s="66" t="s">
        <v>51</v>
      </c>
      <c r="C507" s="51">
        <v>501</v>
      </c>
      <c r="D507" s="81" t="s">
        <v>86</v>
      </c>
      <c r="E507" s="80">
        <v>47009.87</v>
      </c>
      <c r="F507" s="80">
        <v>47009.87</v>
      </c>
      <c r="G507" s="79">
        <v>37607.9</v>
      </c>
      <c r="H507" s="1"/>
      <c r="J507" s="8"/>
      <c r="K507" s="8"/>
    </row>
    <row r="508" spans="1:11" ht="369.75" x14ac:dyDescent="0.25">
      <c r="A508" s="42">
        <v>459</v>
      </c>
      <c r="B508" s="66" t="s">
        <v>51</v>
      </c>
      <c r="C508" s="51">
        <v>501</v>
      </c>
      <c r="D508" s="81" t="s">
        <v>85</v>
      </c>
      <c r="E508" s="80">
        <v>493</v>
      </c>
      <c r="F508" s="80">
        <v>493</v>
      </c>
      <c r="G508" s="79">
        <v>394.4</v>
      </c>
      <c r="H508" s="1"/>
      <c r="J508" s="8"/>
      <c r="K508" s="8"/>
    </row>
    <row r="509" spans="1:11" ht="114.75" x14ac:dyDescent="0.25">
      <c r="A509" s="42">
        <v>460</v>
      </c>
      <c r="B509" s="66" t="s">
        <v>51</v>
      </c>
      <c r="C509" s="51">
        <v>501</v>
      </c>
      <c r="D509" s="81" t="s">
        <v>84</v>
      </c>
      <c r="E509" s="80">
        <v>104277.8</v>
      </c>
      <c r="F509" s="80">
        <v>104277.8</v>
      </c>
      <c r="G509" s="79">
        <v>83422.240000000005</v>
      </c>
      <c r="H509" s="1"/>
      <c r="J509" s="8"/>
      <c r="K509" s="8"/>
    </row>
    <row r="510" spans="1:11" ht="191.25" x14ac:dyDescent="0.25">
      <c r="A510" s="42">
        <v>461</v>
      </c>
      <c r="B510" s="69" t="s">
        <v>51</v>
      </c>
      <c r="C510" s="48">
        <v>501</v>
      </c>
      <c r="D510" s="78" t="s">
        <v>83</v>
      </c>
      <c r="E510" s="77">
        <v>6525</v>
      </c>
      <c r="F510" s="77">
        <v>6525</v>
      </c>
      <c r="G510" s="76">
        <v>5220</v>
      </c>
      <c r="H510" s="1"/>
      <c r="J510" s="8"/>
      <c r="K510" s="8"/>
    </row>
    <row r="511" spans="1:11" ht="114.75" x14ac:dyDescent="0.25">
      <c r="A511" s="42">
        <v>462</v>
      </c>
      <c r="B511" s="69" t="s">
        <v>51</v>
      </c>
      <c r="C511" s="48">
        <v>501</v>
      </c>
      <c r="D511" s="78" t="s">
        <v>82</v>
      </c>
      <c r="E511" s="77">
        <v>11380</v>
      </c>
      <c r="F511" s="77">
        <v>11380</v>
      </c>
      <c r="G511" s="76">
        <v>9104</v>
      </c>
      <c r="H511" s="1"/>
      <c r="J511" s="8"/>
      <c r="K511" s="8"/>
    </row>
    <row r="512" spans="1:11" ht="306" x14ac:dyDescent="0.25">
      <c r="A512" s="42">
        <v>463</v>
      </c>
      <c r="B512" s="69" t="s">
        <v>51</v>
      </c>
      <c r="C512" s="48">
        <v>501</v>
      </c>
      <c r="D512" s="78" t="s">
        <v>81</v>
      </c>
      <c r="E512" s="77">
        <v>12606.9</v>
      </c>
      <c r="F512" s="77">
        <v>12606.900000000001</v>
      </c>
      <c r="G512" s="76">
        <v>10085.52</v>
      </c>
      <c r="H512" s="1"/>
      <c r="J512" s="8"/>
      <c r="K512" s="8"/>
    </row>
    <row r="513" spans="1:11" ht="293.25" x14ac:dyDescent="0.25">
      <c r="A513" s="42">
        <v>464</v>
      </c>
      <c r="B513" s="66" t="s">
        <v>51</v>
      </c>
      <c r="C513" s="51">
        <v>501</v>
      </c>
      <c r="D513" s="81" t="s">
        <v>80</v>
      </c>
      <c r="E513" s="80">
        <v>13541.51</v>
      </c>
      <c r="F513" s="80">
        <v>13541.509999999998</v>
      </c>
      <c r="G513" s="79">
        <v>10833.21</v>
      </c>
      <c r="H513" s="1"/>
      <c r="J513" s="8"/>
      <c r="K513" s="8"/>
    </row>
    <row r="514" spans="1:11" ht="409.5" x14ac:dyDescent="0.25">
      <c r="A514" s="42">
        <v>465</v>
      </c>
      <c r="B514" s="69" t="s">
        <v>51</v>
      </c>
      <c r="C514" s="48">
        <v>501</v>
      </c>
      <c r="D514" s="78" t="s">
        <v>79</v>
      </c>
      <c r="E514" s="77">
        <v>196800</v>
      </c>
      <c r="F514" s="77">
        <v>196800</v>
      </c>
      <c r="G514" s="76">
        <v>157440</v>
      </c>
      <c r="H514" s="1"/>
      <c r="J514" s="8"/>
      <c r="K514" s="8"/>
    </row>
    <row r="515" spans="1:11" ht="191.25" x14ac:dyDescent="0.25">
      <c r="A515" s="42">
        <v>466</v>
      </c>
      <c r="B515" s="69" t="s">
        <v>51</v>
      </c>
      <c r="C515" s="48">
        <v>501</v>
      </c>
      <c r="D515" s="78" t="s">
        <v>78</v>
      </c>
      <c r="E515" s="77">
        <v>131755</v>
      </c>
      <c r="F515" s="77">
        <v>131755</v>
      </c>
      <c r="G515" s="76">
        <v>105404</v>
      </c>
      <c r="H515" s="1"/>
      <c r="J515" s="8"/>
      <c r="K515" s="8"/>
    </row>
    <row r="516" spans="1:11" ht="102" x14ac:dyDescent="0.25">
      <c r="A516" s="42">
        <v>467</v>
      </c>
      <c r="B516" s="69" t="s">
        <v>51</v>
      </c>
      <c r="C516" s="48">
        <v>501</v>
      </c>
      <c r="D516" s="78" t="s">
        <v>77</v>
      </c>
      <c r="E516" s="77">
        <v>4613.3999999999996</v>
      </c>
      <c r="F516" s="77">
        <v>4613.3999999999996</v>
      </c>
      <c r="G516" s="76">
        <v>3690.72</v>
      </c>
      <c r="H516" s="1"/>
      <c r="J516" s="8"/>
      <c r="K516" s="8"/>
    </row>
    <row r="517" spans="1:11" ht="178.5" x14ac:dyDescent="0.25">
      <c r="A517" s="42">
        <v>468</v>
      </c>
      <c r="B517" s="66" t="s">
        <v>51</v>
      </c>
      <c r="C517" s="51">
        <v>501</v>
      </c>
      <c r="D517" s="81" t="s">
        <v>76</v>
      </c>
      <c r="E517" s="80">
        <v>12152.31</v>
      </c>
      <c r="F517" s="80">
        <v>12152.310000000001</v>
      </c>
      <c r="G517" s="79">
        <v>9721.85</v>
      </c>
      <c r="H517" s="1"/>
      <c r="J517" s="8"/>
      <c r="K517" s="8"/>
    </row>
    <row r="518" spans="1:11" ht="76.5" x14ac:dyDescent="0.25">
      <c r="A518" s="42">
        <v>469</v>
      </c>
      <c r="B518" s="69" t="s">
        <v>51</v>
      </c>
      <c r="C518" s="48">
        <v>501</v>
      </c>
      <c r="D518" s="78" t="s">
        <v>75</v>
      </c>
      <c r="E518" s="77">
        <v>4789.5200000000004</v>
      </c>
      <c r="F518" s="77">
        <v>4789.5199999999995</v>
      </c>
      <c r="G518" s="76">
        <v>3831.62</v>
      </c>
      <c r="H518" s="1"/>
      <c r="J518" s="8"/>
      <c r="K518" s="8"/>
    </row>
    <row r="519" spans="1:11" ht="229.5" x14ac:dyDescent="0.25">
      <c r="A519" s="42">
        <v>470</v>
      </c>
      <c r="B519" s="69" t="s">
        <v>51</v>
      </c>
      <c r="C519" s="48">
        <v>501</v>
      </c>
      <c r="D519" s="78" t="s">
        <v>74</v>
      </c>
      <c r="E519" s="77">
        <v>2528.16</v>
      </c>
      <c r="F519" s="77">
        <v>2528.16</v>
      </c>
      <c r="G519" s="76">
        <v>2022.53</v>
      </c>
      <c r="H519" s="1"/>
      <c r="J519" s="8"/>
      <c r="K519" s="8"/>
    </row>
    <row r="520" spans="1:11" ht="114.75" x14ac:dyDescent="0.25">
      <c r="A520" s="42">
        <v>471</v>
      </c>
      <c r="B520" s="69" t="s">
        <v>51</v>
      </c>
      <c r="C520" s="48">
        <v>501</v>
      </c>
      <c r="D520" s="78" t="s">
        <v>73</v>
      </c>
      <c r="E520" s="77">
        <v>2244</v>
      </c>
      <c r="F520" s="77">
        <v>2244</v>
      </c>
      <c r="G520" s="76">
        <v>1795.2</v>
      </c>
      <c r="H520" s="1"/>
      <c r="J520" s="8"/>
      <c r="K520" s="8"/>
    </row>
    <row r="521" spans="1:11" ht="255" x14ac:dyDescent="0.25">
      <c r="A521" s="42">
        <v>472</v>
      </c>
      <c r="B521" s="66" t="s">
        <v>51</v>
      </c>
      <c r="C521" s="51">
        <v>501</v>
      </c>
      <c r="D521" s="81" t="s">
        <v>72</v>
      </c>
      <c r="E521" s="80">
        <v>3412.1</v>
      </c>
      <c r="F521" s="80">
        <v>3412.1</v>
      </c>
      <c r="G521" s="79">
        <v>2729.68</v>
      </c>
      <c r="H521" s="1"/>
      <c r="J521" s="8"/>
      <c r="K521" s="8"/>
    </row>
    <row r="522" spans="1:11" ht="369.75" x14ac:dyDescent="0.25">
      <c r="A522" s="42">
        <v>473</v>
      </c>
      <c r="B522" s="69" t="s">
        <v>51</v>
      </c>
      <c r="C522" s="48">
        <v>501</v>
      </c>
      <c r="D522" s="78" t="s">
        <v>71</v>
      </c>
      <c r="E522" s="77">
        <v>988</v>
      </c>
      <c r="F522" s="77">
        <v>988</v>
      </c>
      <c r="G522" s="76">
        <v>790.4</v>
      </c>
      <c r="H522" s="1"/>
      <c r="J522" s="8"/>
      <c r="K522" s="8"/>
    </row>
    <row r="523" spans="1:11" ht="280.5" x14ac:dyDescent="0.25">
      <c r="A523" s="42">
        <v>474</v>
      </c>
      <c r="B523" s="66" t="s">
        <v>51</v>
      </c>
      <c r="C523" s="51">
        <v>501</v>
      </c>
      <c r="D523" s="81" t="s">
        <v>70</v>
      </c>
      <c r="E523" s="80">
        <v>5882.16</v>
      </c>
      <c r="F523" s="80">
        <v>5882.16</v>
      </c>
      <c r="G523" s="79">
        <v>4705.7299999999996</v>
      </c>
      <c r="H523" s="1"/>
      <c r="J523" s="8"/>
      <c r="K523" s="8"/>
    </row>
    <row r="524" spans="1:11" ht="153" x14ac:dyDescent="0.25">
      <c r="A524" s="42">
        <v>475</v>
      </c>
      <c r="B524" s="69" t="s">
        <v>51</v>
      </c>
      <c r="C524" s="48">
        <v>501</v>
      </c>
      <c r="D524" s="78" t="s">
        <v>69</v>
      </c>
      <c r="E524" s="77">
        <v>2376.6</v>
      </c>
      <c r="F524" s="77">
        <v>2376.6</v>
      </c>
      <c r="G524" s="76">
        <v>1901.28</v>
      </c>
      <c r="H524" s="1"/>
      <c r="J524" s="8"/>
      <c r="K524" s="8"/>
    </row>
    <row r="525" spans="1:11" ht="267.75" x14ac:dyDescent="0.25">
      <c r="A525" s="42">
        <v>476</v>
      </c>
      <c r="B525" s="69" t="s">
        <v>51</v>
      </c>
      <c r="C525" s="48">
        <v>501</v>
      </c>
      <c r="D525" s="78" t="s">
        <v>68</v>
      </c>
      <c r="E525" s="77">
        <v>8091</v>
      </c>
      <c r="F525" s="77">
        <v>8091</v>
      </c>
      <c r="G525" s="76">
        <v>6472.8</v>
      </c>
      <c r="H525" s="1"/>
      <c r="J525" s="8"/>
      <c r="K525" s="8"/>
    </row>
    <row r="526" spans="1:11" ht="267.75" x14ac:dyDescent="0.25">
      <c r="A526" s="42">
        <v>477</v>
      </c>
      <c r="B526" s="66" t="s">
        <v>51</v>
      </c>
      <c r="C526" s="51">
        <v>501</v>
      </c>
      <c r="D526" s="81" t="s">
        <v>67</v>
      </c>
      <c r="E526" s="80">
        <v>14705</v>
      </c>
      <c r="F526" s="80">
        <v>14705</v>
      </c>
      <c r="G526" s="79">
        <v>11764</v>
      </c>
      <c r="H526" s="1"/>
      <c r="J526" s="8"/>
      <c r="K526" s="8"/>
    </row>
    <row r="527" spans="1:11" ht="165.75" x14ac:dyDescent="0.25">
      <c r="A527" s="42">
        <v>478</v>
      </c>
      <c r="B527" s="69" t="s">
        <v>51</v>
      </c>
      <c r="C527" s="48">
        <v>501</v>
      </c>
      <c r="D527" s="78" t="s">
        <v>66</v>
      </c>
      <c r="E527" s="77">
        <v>3311.16</v>
      </c>
      <c r="F527" s="77">
        <v>3311.16</v>
      </c>
      <c r="G527" s="76">
        <v>2648.93</v>
      </c>
      <c r="H527" s="1"/>
      <c r="J527" s="8"/>
      <c r="K527" s="8"/>
    </row>
    <row r="528" spans="1:11" ht="267.75" x14ac:dyDescent="0.25">
      <c r="A528" s="42">
        <v>479</v>
      </c>
      <c r="B528" s="66" t="s">
        <v>51</v>
      </c>
      <c r="C528" s="51">
        <v>501</v>
      </c>
      <c r="D528" s="81" t="s">
        <v>65</v>
      </c>
      <c r="E528" s="80">
        <v>4929.22</v>
      </c>
      <c r="F528" s="80">
        <v>4929.22</v>
      </c>
      <c r="G528" s="79">
        <v>3943.37</v>
      </c>
      <c r="H528" s="1"/>
      <c r="J528" s="8"/>
      <c r="K528" s="8"/>
    </row>
    <row r="529" spans="1:11" ht="409.5" x14ac:dyDescent="0.25">
      <c r="A529" s="42">
        <v>480</v>
      </c>
      <c r="B529" s="66" t="s">
        <v>51</v>
      </c>
      <c r="C529" s="51">
        <v>501</v>
      </c>
      <c r="D529" s="81" t="s">
        <v>64</v>
      </c>
      <c r="E529" s="80">
        <v>91185.84</v>
      </c>
      <c r="F529" s="80">
        <v>91185.84</v>
      </c>
      <c r="G529" s="79">
        <v>72948.67</v>
      </c>
      <c r="H529" s="1"/>
      <c r="J529" s="8"/>
      <c r="K529" s="8"/>
    </row>
    <row r="530" spans="1:11" ht="165.75" x14ac:dyDescent="0.25">
      <c r="A530" s="42">
        <v>481</v>
      </c>
      <c r="B530" s="66" t="s">
        <v>51</v>
      </c>
      <c r="C530" s="51">
        <v>501</v>
      </c>
      <c r="D530" s="81" t="s">
        <v>63</v>
      </c>
      <c r="E530" s="80">
        <v>178811.5</v>
      </c>
      <c r="F530" s="80">
        <v>178811.5</v>
      </c>
      <c r="G530" s="79">
        <v>143049.20000000001</v>
      </c>
      <c r="H530" s="1"/>
      <c r="J530" s="8"/>
      <c r="K530" s="8"/>
    </row>
    <row r="531" spans="1:11" ht="127.5" x14ac:dyDescent="0.25">
      <c r="A531" s="42">
        <v>482</v>
      </c>
      <c r="B531" s="66" t="s">
        <v>51</v>
      </c>
      <c r="C531" s="51">
        <v>501</v>
      </c>
      <c r="D531" s="81" t="s">
        <v>62</v>
      </c>
      <c r="E531" s="80">
        <v>22088.739999999998</v>
      </c>
      <c r="F531" s="80">
        <v>22088.739999999998</v>
      </c>
      <c r="G531" s="79">
        <v>17670.990000000002</v>
      </c>
      <c r="H531" s="1"/>
      <c r="J531" s="8"/>
      <c r="K531" s="8"/>
    </row>
    <row r="532" spans="1:11" ht="204" x14ac:dyDescent="0.25">
      <c r="A532" s="42">
        <v>483</v>
      </c>
      <c r="B532" s="69" t="s">
        <v>51</v>
      </c>
      <c r="C532" s="48">
        <v>501</v>
      </c>
      <c r="D532" s="78" t="s">
        <v>61</v>
      </c>
      <c r="E532" s="77">
        <v>1759.29</v>
      </c>
      <c r="F532" s="77">
        <v>1759.29</v>
      </c>
      <c r="G532" s="76">
        <v>1407.43</v>
      </c>
      <c r="H532" s="1"/>
      <c r="J532" s="8"/>
      <c r="K532" s="8"/>
    </row>
    <row r="533" spans="1:11" ht="114.75" x14ac:dyDescent="0.25">
      <c r="A533" s="42">
        <v>484</v>
      </c>
      <c r="B533" s="69" t="s">
        <v>51</v>
      </c>
      <c r="C533" s="48">
        <v>501</v>
      </c>
      <c r="D533" s="75" t="s">
        <v>60</v>
      </c>
      <c r="E533" s="74">
        <v>120056.86</v>
      </c>
      <c r="F533" s="74">
        <f>96045.49+24011.37</f>
        <v>120056.86</v>
      </c>
      <c r="G533" s="73">
        <v>96045.49</v>
      </c>
      <c r="H533" s="1"/>
      <c r="J533" s="8"/>
      <c r="K533" s="8"/>
    </row>
    <row r="534" spans="1:11" ht="408" x14ac:dyDescent="0.25">
      <c r="A534" s="42">
        <v>485</v>
      </c>
      <c r="B534" s="69" t="s">
        <v>51</v>
      </c>
      <c r="C534" s="48">
        <v>501</v>
      </c>
      <c r="D534" s="72" t="s">
        <v>59</v>
      </c>
      <c r="E534" s="71">
        <v>12899.6</v>
      </c>
      <c r="F534" s="71">
        <v>12899.6</v>
      </c>
      <c r="G534" s="70">
        <v>10319.68</v>
      </c>
      <c r="H534" s="1"/>
      <c r="J534" s="8"/>
      <c r="K534" s="8"/>
    </row>
    <row r="535" spans="1:11" ht="110.25" x14ac:dyDescent="0.25">
      <c r="A535" s="42">
        <v>486</v>
      </c>
      <c r="B535" s="69" t="s">
        <v>51</v>
      </c>
      <c r="C535" s="48">
        <v>501</v>
      </c>
      <c r="D535" s="52" t="s">
        <v>58</v>
      </c>
      <c r="E535" s="63">
        <v>62970</v>
      </c>
      <c r="F535" s="63">
        <v>62970</v>
      </c>
      <c r="G535" s="62">
        <v>50376</v>
      </c>
      <c r="H535" s="1"/>
      <c r="J535" s="8"/>
      <c r="K535" s="8"/>
    </row>
    <row r="536" spans="1:11" ht="236.25" x14ac:dyDescent="0.25">
      <c r="A536" s="42">
        <v>487</v>
      </c>
      <c r="B536" s="69" t="s">
        <v>51</v>
      </c>
      <c r="C536" s="48">
        <v>501</v>
      </c>
      <c r="D536" s="52" t="s">
        <v>57</v>
      </c>
      <c r="E536" s="63">
        <v>122450</v>
      </c>
      <c r="F536" s="63">
        <v>122450</v>
      </c>
      <c r="G536" s="62">
        <v>97960</v>
      </c>
      <c r="H536" s="1"/>
      <c r="J536" s="8"/>
      <c r="K536" s="8"/>
    </row>
    <row r="537" spans="1:11" ht="63" x14ac:dyDescent="0.25">
      <c r="A537" s="42">
        <v>488</v>
      </c>
      <c r="B537" s="69" t="s">
        <v>51</v>
      </c>
      <c r="C537" s="48">
        <v>501</v>
      </c>
      <c r="D537" s="52" t="s">
        <v>56</v>
      </c>
      <c r="E537" s="63">
        <v>88333</v>
      </c>
      <c r="F537" s="63">
        <v>88333</v>
      </c>
      <c r="G537" s="62">
        <v>70666.399999999994</v>
      </c>
      <c r="H537" s="1"/>
      <c r="J537" s="8"/>
      <c r="K537" s="8"/>
    </row>
    <row r="538" spans="1:11" ht="409.5" x14ac:dyDescent="0.25">
      <c r="A538" s="42">
        <v>489</v>
      </c>
      <c r="B538" s="69" t="s">
        <v>51</v>
      </c>
      <c r="C538" s="48">
        <v>501</v>
      </c>
      <c r="D538" s="49" t="s">
        <v>55</v>
      </c>
      <c r="E538" s="68">
        <v>3610.14</v>
      </c>
      <c r="F538" s="68">
        <v>3610.14</v>
      </c>
      <c r="G538" s="67">
        <v>2888.11</v>
      </c>
      <c r="H538" s="1"/>
      <c r="J538" s="8"/>
      <c r="K538" s="8"/>
    </row>
    <row r="539" spans="1:11" ht="283.5" x14ac:dyDescent="0.25">
      <c r="A539" s="42">
        <v>490</v>
      </c>
      <c r="B539" s="69" t="s">
        <v>51</v>
      </c>
      <c r="C539" s="48">
        <v>501</v>
      </c>
      <c r="D539" s="52" t="s">
        <v>54</v>
      </c>
      <c r="E539" s="63">
        <v>0</v>
      </c>
      <c r="F539" s="63">
        <v>0</v>
      </c>
      <c r="G539" s="62">
        <v>0</v>
      </c>
      <c r="H539" s="1"/>
      <c r="J539" s="8"/>
      <c r="K539" s="8"/>
    </row>
    <row r="540" spans="1:11" ht="126" x14ac:dyDescent="0.25">
      <c r="A540" s="42">
        <v>491</v>
      </c>
      <c r="B540" s="69" t="s">
        <v>51</v>
      </c>
      <c r="C540" s="48">
        <v>501</v>
      </c>
      <c r="D540" s="49" t="s">
        <v>53</v>
      </c>
      <c r="E540" s="68">
        <v>198643.66000000003</v>
      </c>
      <c r="F540" s="68">
        <v>198643.66000000003</v>
      </c>
      <c r="G540" s="67">
        <v>158914.93</v>
      </c>
      <c r="H540" s="1"/>
      <c r="J540" s="8"/>
      <c r="K540" s="8"/>
    </row>
    <row r="541" spans="1:11" ht="204.75" x14ac:dyDescent="0.25">
      <c r="A541" s="42">
        <v>492</v>
      </c>
      <c r="B541" s="66" t="s">
        <v>51</v>
      </c>
      <c r="C541" s="48">
        <v>501</v>
      </c>
      <c r="D541" s="52" t="s">
        <v>52</v>
      </c>
      <c r="E541" s="63">
        <v>457988.08</v>
      </c>
      <c r="F541" s="63">
        <v>457988.08</v>
      </c>
      <c r="G541" s="62">
        <v>366390.46</v>
      </c>
      <c r="H541" s="1"/>
      <c r="J541" s="8"/>
      <c r="K541" s="8"/>
    </row>
    <row r="542" spans="1:11" ht="189.75" thickBot="1" x14ac:dyDescent="0.3">
      <c r="A542" s="42">
        <v>493</v>
      </c>
      <c r="B542" s="65" t="s">
        <v>51</v>
      </c>
      <c r="C542" s="64">
        <v>501</v>
      </c>
      <c r="D542" s="52" t="s">
        <v>50</v>
      </c>
      <c r="E542" s="63">
        <v>83467.03</v>
      </c>
      <c r="F542" s="63">
        <v>83467.03</v>
      </c>
      <c r="G542" s="62">
        <v>66773.62</v>
      </c>
      <c r="H542" s="1"/>
      <c r="J542" s="8"/>
      <c r="K542" s="8"/>
    </row>
    <row r="543" spans="1:11" ht="16.5" thickBot="1" x14ac:dyDescent="0.3">
      <c r="A543" s="41" t="s">
        <v>49</v>
      </c>
      <c r="B543" s="40"/>
      <c r="C543" s="21">
        <f>COUNTA(C483:C542)</f>
        <v>60</v>
      </c>
      <c r="D543" s="20"/>
      <c r="E543" s="19">
        <f>SUM(E483:E542)</f>
        <v>2749693.14</v>
      </c>
      <c r="F543" s="19">
        <f>SUM(F483:F542)</f>
        <v>2749693.14</v>
      </c>
      <c r="G543" s="61">
        <f>SUM(G483:G542)</f>
        <v>2199754.52</v>
      </c>
      <c r="H543" s="1"/>
    </row>
    <row r="544" spans="1:11" ht="16.5" thickBot="1" x14ac:dyDescent="0.3">
      <c r="A544" s="17" t="s">
        <v>48</v>
      </c>
      <c r="B544" s="15"/>
      <c r="C544" s="14">
        <f>C543</f>
        <v>60</v>
      </c>
      <c r="D544" s="14"/>
      <c r="E544" s="12">
        <f>E543</f>
        <v>2749693.14</v>
      </c>
      <c r="F544" s="12">
        <f>F543</f>
        <v>2749693.14</v>
      </c>
      <c r="G544" s="11">
        <f>G543</f>
        <v>2199754.52</v>
      </c>
      <c r="H544" s="1"/>
      <c r="J544" s="8"/>
    </row>
    <row r="545" spans="1:11" ht="16.5" thickBot="1" x14ac:dyDescent="0.3">
      <c r="A545" s="60" t="s">
        <v>47</v>
      </c>
      <c r="B545" s="59"/>
      <c r="C545" s="59"/>
      <c r="D545" s="59"/>
      <c r="E545" s="59"/>
      <c r="F545" s="59"/>
      <c r="G545" s="58"/>
      <c r="H545" s="1"/>
      <c r="J545" s="8"/>
      <c r="K545" s="8"/>
    </row>
    <row r="546" spans="1:11" ht="15.75" x14ac:dyDescent="0.25">
      <c r="A546" s="42">
        <v>494</v>
      </c>
      <c r="B546" s="57" t="s">
        <v>46</v>
      </c>
      <c r="C546" s="56" t="s">
        <v>3</v>
      </c>
      <c r="D546" s="55"/>
      <c r="E546" s="54">
        <v>676109.00999999989</v>
      </c>
      <c r="F546" s="54">
        <v>676109.01</v>
      </c>
      <c r="G546" s="53">
        <v>540887.19999999995</v>
      </c>
      <c r="H546" s="1"/>
      <c r="J546" s="8"/>
      <c r="K546" s="8"/>
    </row>
    <row r="547" spans="1:11" ht="15.75" x14ac:dyDescent="0.25">
      <c r="A547" s="42">
        <v>495</v>
      </c>
      <c r="B547" s="52" t="s">
        <v>45</v>
      </c>
      <c r="C547" s="51" t="s">
        <v>3</v>
      </c>
      <c r="D547" s="50"/>
      <c r="E547" s="25">
        <v>690267.26</v>
      </c>
      <c r="F547" s="25">
        <v>690267.26</v>
      </c>
      <c r="G547" s="24">
        <v>552213.80000000005</v>
      </c>
      <c r="H547" s="1"/>
      <c r="J547" s="8"/>
      <c r="K547" s="8"/>
    </row>
    <row r="548" spans="1:11" ht="15.75" x14ac:dyDescent="0.25">
      <c r="A548" s="42">
        <v>496</v>
      </c>
      <c r="B548" s="49" t="s">
        <v>44</v>
      </c>
      <c r="C548" s="48" t="s">
        <v>3</v>
      </c>
      <c r="D548" s="47"/>
      <c r="E548" s="31">
        <v>782607.04999999993</v>
      </c>
      <c r="F548" s="31">
        <v>782607.05</v>
      </c>
      <c r="G548" s="30">
        <v>626085.63</v>
      </c>
      <c r="H548" s="1"/>
      <c r="J548" s="8"/>
      <c r="K548" s="8"/>
    </row>
    <row r="549" spans="1:11" ht="15.75" x14ac:dyDescent="0.25">
      <c r="A549" s="42">
        <v>497</v>
      </c>
      <c r="B549" s="49" t="s">
        <v>43</v>
      </c>
      <c r="C549" s="48" t="s">
        <v>3</v>
      </c>
      <c r="D549" s="47"/>
      <c r="E549" s="31">
        <v>817897.69</v>
      </c>
      <c r="F549" s="31">
        <v>817897.69</v>
      </c>
      <c r="G549" s="30">
        <v>654318.14999999991</v>
      </c>
      <c r="H549" s="1"/>
      <c r="J549" s="8"/>
      <c r="K549" s="8"/>
    </row>
    <row r="550" spans="1:11" ht="15.75" x14ac:dyDescent="0.25">
      <c r="A550" s="42">
        <v>498</v>
      </c>
      <c r="B550" s="49" t="s">
        <v>42</v>
      </c>
      <c r="C550" s="48" t="s">
        <v>3</v>
      </c>
      <c r="D550" s="47"/>
      <c r="E550" s="31">
        <v>644841.37999999989</v>
      </c>
      <c r="F550" s="31">
        <v>644841.38</v>
      </c>
      <c r="G550" s="30">
        <v>515873.11</v>
      </c>
      <c r="H550" s="1"/>
      <c r="J550" s="8"/>
      <c r="K550" s="8"/>
    </row>
    <row r="551" spans="1:11" ht="15.75" x14ac:dyDescent="0.25">
      <c r="A551" s="42">
        <v>499</v>
      </c>
      <c r="B551" s="46" t="s">
        <v>41</v>
      </c>
      <c r="C551" s="45" t="s">
        <v>3</v>
      </c>
      <c r="D551" s="32"/>
      <c r="E551" s="31">
        <v>601147.52</v>
      </c>
      <c r="F551" s="31">
        <v>601147.52</v>
      </c>
      <c r="G551" s="30">
        <v>480918.00999999995</v>
      </c>
      <c r="H551" s="1"/>
      <c r="J551" s="8"/>
      <c r="K551" s="8"/>
    </row>
    <row r="552" spans="1:11" ht="15.75" x14ac:dyDescent="0.25">
      <c r="A552" s="42">
        <v>500</v>
      </c>
      <c r="B552" s="46" t="s">
        <v>40</v>
      </c>
      <c r="C552" s="45" t="s">
        <v>3</v>
      </c>
      <c r="D552" s="32"/>
      <c r="E552" s="36">
        <v>866531.8</v>
      </c>
      <c r="F552" s="36">
        <v>866531.8</v>
      </c>
      <c r="G552" s="35">
        <v>693225.44000000006</v>
      </c>
      <c r="H552" s="1"/>
      <c r="J552" s="8"/>
      <c r="K552" s="8"/>
    </row>
    <row r="553" spans="1:11" ht="15.75" x14ac:dyDescent="0.25">
      <c r="A553" s="42">
        <v>501</v>
      </c>
      <c r="B553" s="46" t="s">
        <v>39</v>
      </c>
      <c r="C553" s="45" t="s">
        <v>3</v>
      </c>
      <c r="D553" s="32"/>
      <c r="E553" s="31">
        <v>895999.41999999993</v>
      </c>
      <c r="F553" s="31">
        <v>895999.41999999993</v>
      </c>
      <c r="G553" s="30">
        <v>716799.54999999993</v>
      </c>
      <c r="H553" s="1"/>
      <c r="J553" s="8"/>
      <c r="K553" s="8"/>
    </row>
    <row r="554" spans="1:11" ht="15.75" x14ac:dyDescent="0.25">
      <c r="A554" s="42">
        <v>502</v>
      </c>
      <c r="B554" s="46" t="s">
        <v>38</v>
      </c>
      <c r="C554" s="45" t="s">
        <v>3</v>
      </c>
      <c r="D554" s="32"/>
      <c r="E554" s="31">
        <v>796526.07</v>
      </c>
      <c r="F554" s="31">
        <v>796526.07</v>
      </c>
      <c r="G554" s="30">
        <v>637220.86</v>
      </c>
      <c r="H554" s="1"/>
      <c r="J554" s="8"/>
      <c r="K554" s="8"/>
    </row>
    <row r="555" spans="1:11" ht="15.75" x14ac:dyDescent="0.25">
      <c r="A555" s="42">
        <v>503</v>
      </c>
      <c r="B555" s="46" t="s">
        <v>37</v>
      </c>
      <c r="C555" s="45" t="s">
        <v>3</v>
      </c>
      <c r="D555" s="32"/>
      <c r="E555" s="31">
        <v>344724.9</v>
      </c>
      <c r="F555" s="31">
        <v>344724.9</v>
      </c>
      <c r="G555" s="30">
        <v>275779.93</v>
      </c>
      <c r="H555" s="1"/>
      <c r="J555" s="8"/>
      <c r="K555" s="8"/>
    </row>
    <row r="556" spans="1:11" ht="15.75" x14ac:dyDescent="0.25">
      <c r="A556" s="42">
        <v>504</v>
      </c>
      <c r="B556" s="46" t="s">
        <v>36</v>
      </c>
      <c r="C556" s="45" t="s">
        <v>3</v>
      </c>
      <c r="D556" s="32"/>
      <c r="E556" s="36">
        <v>651061.42000000004</v>
      </c>
      <c r="F556" s="36">
        <v>651061.41999999993</v>
      </c>
      <c r="G556" s="35">
        <v>520849.12999999995</v>
      </c>
      <c r="H556" s="1"/>
      <c r="J556" s="8"/>
      <c r="K556" s="8"/>
    </row>
    <row r="557" spans="1:11" ht="15.75" x14ac:dyDescent="0.25">
      <c r="A557" s="42">
        <v>505</v>
      </c>
      <c r="B557" s="44" t="s">
        <v>35</v>
      </c>
      <c r="C557" s="43" t="s">
        <v>3</v>
      </c>
      <c r="D557" s="26"/>
      <c r="E557" s="25">
        <v>693349.62999999989</v>
      </c>
      <c r="F557" s="25">
        <v>693349.62999999989</v>
      </c>
      <c r="G557" s="24">
        <v>554679.69999999995</v>
      </c>
      <c r="H557" s="1"/>
      <c r="J557" s="8"/>
      <c r="K557" s="8"/>
    </row>
    <row r="558" spans="1:11" ht="15.75" x14ac:dyDescent="0.25">
      <c r="A558" s="42">
        <v>506</v>
      </c>
      <c r="B558" s="46" t="s">
        <v>34</v>
      </c>
      <c r="C558" s="45" t="s">
        <v>3</v>
      </c>
      <c r="D558" s="32"/>
      <c r="E558" s="31">
        <v>834106.69</v>
      </c>
      <c r="F558" s="31">
        <v>834106.69</v>
      </c>
      <c r="G558" s="30">
        <v>667285.35</v>
      </c>
      <c r="H558" s="1"/>
      <c r="J558" s="8"/>
      <c r="K558" s="8"/>
    </row>
    <row r="559" spans="1:11" ht="15.75" x14ac:dyDescent="0.25">
      <c r="A559" s="42">
        <v>507</v>
      </c>
      <c r="B559" s="46" t="s">
        <v>33</v>
      </c>
      <c r="C559" s="45" t="s">
        <v>3</v>
      </c>
      <c r="D559" s="32"/>
      <c r="E559" s="31">
        <v>457119.07000000007</v>
      </c>
      <c r="F559" s="31">
        <v>457119.07</v>
      </c>
      <c r="G559" s="30">
        <v>365695.25</v>
      </c>
      <c r="H559" s="1"/>
      <c r="J559" s="8"/>
      <c r="K559" s="8"/>
    </row>
    <row r="560" spans="1:11" ht="15.75" x14ac:dyDescent="0.25">
      <c r="A560" s="42">
        <v>508</v>
      </c>
      <c r="B560" s="46" t="s">
        <v>32</v>
      </c>
      <c r="C560" s="45" t="s">
        <v>3</v>
      </c>
      <c r="D560" s="32"/>
      <c r="E560" s="31">
        <v>692732.52</v>
      </c>
      <c r="F560" s="31">
        <v>692732.52</v>
      </c>
      <c r="G560" s="30">
        <v>554186.02</v>
      </c>
      <c r="H560" s="1"/>
      <c r="J560" s="8"/>
      <c r="K560" s="8"/>
    </row>
    <row r="561" spans="1:11" ht="15.75" x14ac:dyDescent="0.25">
      <c r="A561" s="42">
        <v>509</v>
      </c>
      <c r="B561" s="46" t="s">
        <v>31</v>
      </c>
      <c r="C561" s="45" t="s">
        <v>3</v>
      </c>
      <c r="D561" s="32"/>
      <c r="E561" s="31">
        <v>857091.89</v>
      </c>
      <c r="F561" s="31">
        <v>857091.89000000013</v>
      </c>
      <c r="G561" s="30">
        <v>685673.51000000013</v>
      </c>
      <c r="H561" s="1"/>
      <c r="J561" s="8"/>
      <c r="K561" s="8"/>
    </row>
    <row r="562" spans="1:11" ht="15.75" x14ac:dyDescent="0.25">
      <c r="A562" s="42">
        <v>510</v>
      </c>
      <c r="B562" s="44" t="s">
        <v>30</v>
      </c>
      <c r="C562" s="43" t="s">
        <v>3</v>
      </c>
      <c r="D562" s="26"/>
      <c r="E562" s="25">
        <v>756786.54</v>
      </c>
      <c r="F562" s="25">
        <v>756786.54</v>
      </c>
      <c r="G562" s="24">
        <v>605429.23</v>
      </c>
      <c r="H562" s="1"/>
      <c r="J562" s="8"/>
      <c r="K562" s="8"/>
    </row>
    <row r="563" spans="1:11" ht="15.75" x14ac:dyDescent="0.25">
      <c r="A563" s="42">
        <v>511</v>
      </c>
      <c r="B563" s="46" t="s">
        <v>29</v>
      </c>
      <c r="C563" s="45" t="s">
        <v>3</v>
      </c>
      <c r="D563" s="32"/>
      <c r="E563" s="31">
        <v>381247.2</v>
      </c>
      <c r="F563" s="31">
        <v>381247.19999999995</v>
      </c>
      <c r="G563" s="30">
        <v>304997.76999999996</v>
      </c>
      <c r="H563" s="1"/>
      <c r="J563" s="8"/>
      <c r="K563" s="8"/>
    </row>
    <row r="564" spans="1:11" ht="15.75" x14ac:dyDescent="0.25">
      <c r="A564" s="42">
        <v>512</v>
      </c>
      <c r="B564" s="44" t="s">
        <v>28</v>
      </c>
      <c r="C564" s="43" t="s">
        <v>3</v>
      </c>
      <c r="D564" s="26"/>
      <c r="E564" s="25">
        <v>794283.67</v>
      </c>
      <c r="F564" s="25">
        <v>794283.67</v>
      </c>
      <c r="G564" s="24">
        <v>635426.94000000006</v>
      </c>
      <c r="H564" s="1"/>
      <c r="J564" s="8"/>
      <c r="K564" s="8"/>
    </row>
    <row r="565" spans="1:11" ht="15.75" x14ac:dyDescent="0.25">
      <c r="A565" s="42">
        <v>513</v>
      </c>
      <c r="B565" s="46" t="s">
        <v>27</v>
      </c>
      <c r="C565" s="45" t="s">
        <v>3</v>
      </c>
      <c r="D565" s="32"/>
      <c r="E565" s="31">
        <v>806037.94</v>
      </c>
      <c r="F565" s="31">
        <v>806037.94000000006</v>
      </c>
      <c r="G565" s="30">
        <v>644830.35000000009</v>
      </c>
      <c r="H565" s="1"/>
      <c r="J565" s="8"/>
      <c r="K565" s="8"/>
    </row>
    <row r="566" spans="1:11" ht="15.75" x14ac:dyDescent="0.25">
      <c r="A566" s="42">
        <v>514</v>
      </c>
      <c r="B566" s="44" t="s">
        <v>26</v>
      </c>
      <c r="C566" s="43" t="s">
        <v>3</v>
      </c>
      <c r="D566" s="26"/>
      <c r="E566" s="25">
        <v>536073.87</v>
      </c>
      <c r="F566" s="25">
        <v>536073.87</v>
      </c>
      <c r="G566" s="24">
        <v>428859.09</v>
      </c>
      <c r="H566" s="1"/>
      <c r="J566" s="8"/>
      <c r="K566" s="8"/>
    </row>
    <row r="567" spans="1:11" ht="15.75" x14ac:dyDescent="0.25">
      <c r="A567" s="42">
        <v>515</v>
      </c>
      <c r="B567" s="44" t="s">
        <v>25</v>
      </c>
      <c r="C567" s="43" t="s">
        <v>3</v>
      </c>
      <c r="D567" s="26"/>
      <c r="E567" s="36">
        <v>487619.06</v>
      </c>
      <c r="F567" s="36">
        <v>487619.06</v>
      </c>
      <c r="G567" s="35">
        <v>390095.25</v>
      </c>
      <c r="H567" s="1"/>
      <c r="J567" s="8"/>
      <c r="K567" s="8"/>
    </row>
    <row r="568" spans="1:11" ht="15.75" x14ac:dyDescent="0.25">
      <c r="A568" s="42">
        <v>516</v>
      </c>
      <c r="B568" s="28" t="s">
        <v>24</v>
      </c>
      <c r="C568" s="27" t="s">
        <v>3</v>
      </c>
      <c r="D568" s="26"/>
      <c r="E568" s="25">
        <v>530739.33000000007</v>
      </c>
      <c r="F568" s="25">
        <v>530739.32999999996</v>
      </c>
      <c r="G568" s="24">
        <v>424591.45999999996</v>
      </c>
      <c r="H568" s="1"/>
      <c r="J568" s="8"/>
      <c r="K568" s="8"/>
    </row>
    <row r="569" spans="1:11" ht="15.75" x14ac:dyDescent="0.25">
      <c r="A569" s="42">
        <v>517</v>
      </c>
      <c r="B569" s="28" t="s">
        <v>23</v>
      </c>
      <c r="C569" s="27" t="s">
        <v>3</v>
      </c>
      <c r="D569" s="26"/>
      <c r="E569" s="25">
        <v>159270.54999999999</v>
      </c>
      <c r="F569" s="25">
        <v>159270.54999999999</v>
      </c>
      <c r="G569" s="24">
        <v>127416.44</v>
      </c>
      <c r="H569" s="1"/>
      <c r="J569" s="8"/>
      <c r="K569" s="8"/>
    </row>
    <row r="570" spans="1:11" ht="15.75" x14ac:dyDescent="0.25">
      <c r="A570" s="42">
        <v>518</v>
      </c>
      <c r="B570" s="28" t="s">
        <v>22</v>
      </c>
      <c r="C570" s="27" t="s">
        <v>3</v>
      </c>
      <c r="D570" s="26"/>
      <c r="E570" s="25">
        <v>597813.82000000007</v>
      </c>
      <c r="F570" s="25">
        <v>597813.81999999995</v>
      </c>
      <c r="G570" s="24">
        <v>478251.04999999993</v>
      </c>
      <c r="H570" s="1"/>
      <c r="J570" s="8"/>
      <c r="K570" s="8"/>
    </row>
    <row r="571" spans="1:11" ht="15.75" x14ac:dyDescent="0.25">
      <c r="A571" s="42">
        <v>519</v>
      </c>
      <c r="B571" s="28" t="s">
        <v>21</v>
      </c>
      <c r="C571" s="27" t="s">
        <v>3</v>
      </c>
      <c r="D571" s="26"/>
      <c r="E571" s="25">
        <v>390450.72</v>
      </c>
      <c r="F571" s="25">
        <v>390450.72</v>
      </c>
      <c r="G571" s="24">
        <v>312360.57999999996</v>
      </c>
      <c r="H571" s="1"/>
      <c r="K571" s="8"/>
    </row>
    <row r="572" spans="1:11" ht="15.75" x14ac:dyDescent="0.25">
      <c r="A572" s="42">
        <v>520</v>
      </c>
      <c r="B572" s="28" t="s">
        <v>20</v>
      </c>
      <c r="C572" s="27" t="s">
        <v>3</v>
      </c>
      <c r="D572" s="26"/>
      <c r="E572" s="25">
        <v>693957.61</v>
      </c>
      <c r="F572" s="25">
        <v>693957.6100000001</v>
      </c>
      <c r="G572" s="24">
        <v>555166.09000000008</v>
      </c>
      <c r="H572" s="1"/>
      <c r="K572" s="8"/>
    </row>
    <row r="573" spans="1:11" ht="15.75" x14ac:dyDescent="0.25">
      <c r="A573" s="42">
        <v>521</v>
      </c>
      <c r="B573" s="28" t="s">
        <v>19</v>
      </c>
      <c r="C573" s="27" t="s">
        <v>3</v>
      </c>
      <c r="D573" s="26"/>
      <c r="E573" s="25">
        <v>640058.75999999989</v>
      </c>
      <c r="F573" s="25">
        <v>640058.76</v>
      </c>
      <c r="G573" s="24">
        <v>512047.01</v>
      </c>
      <c r="H573" s="1"/>
      <c r="K573" s="8"/>
    </row>
    <row r="574" spans="1:11" ht="16.5" thickBot="1" x14ac:dyDescent="0.3">
      <c r="A574" s="42">
        <v>522</v>
      </c>
      <c r="B574" s="28" t="s">
        <v>18</v>
      </c>
      <c r="C574" s="27" t="s">
        <v>3</v>
      </c>
      <c r="D574" s="26"/>
      <c r="E574" s="25">
        <v>647997.80000000005</v>
      </c>
      <c r="F574" s="25">
        <v>647997.79999999993</v>
      </c>
      <c r="G574" s="24">
        <v>518398.24999999994</v>
      </c>
      <c r="H574" s="1"/>
      <c r="K574" s="8"/>
    </row>
    <row r="575" spans="1:11" ht="16.5" thickBot="1" x14ac:dyDescent="0.3">
      <c r="A575" s="41" t="s">
        <v>17</v>
      </c>
      <c r="B575" s="40"/>
      <c r="C575" s="21">
        <f>COUNTA(C546:C574)</f>
        <v>29</v>
      </c>
      <c r="D575" s="20"/>
      <c r="E575" s="19">
        <f>SUM(E546:E574)</f>
        <v>18724450.190000001</v>
      </c>
      <c r="F575" s="19">
        <f>SUM(F546:F574)</f>
        <v>18724450.190000001</v>
      </c>
      <c r="G575" s="18">
        <f>SUM(G546:G574)</f>
        <v>14979560.149999997</v>
      </c>
      <c r="H575" s="1"/>
      <c r="K575" s="8"/>
    </row>
    <row r="576" spans="1:11" ht="16.5" thickBot="1" x14ac:dyDescent="0.3">
      <c r="A576" s="39" t="s">
        <v>16</v>
      </c>
      <c r="B576" s="38"/>
      <c r="C576" s="38"/>
      <c r="D576" s="38"/>
      <c r="E576" s="38"/>
      <c r="F576" s="38"/>
      <c r="G576" s="37"/>
      <c r="H576" s="1"/>
      <c r="K576" s="8"/>
    </row>
    <row r="577" spans="1:11" ht="15.75" x14ac:dyDescent="0.25">
      <c r="A577" s="29">
        <v>523</v>
      </c>
      <c r="B577" s="28" t="s">
        <v>15</v>
      </c>
      <c r="C577" s="27" t="s">
        <v>3</v>
      </c>
      <c r="D577" s="26"/>
      <c r="E577" s="25">
        <v>683236.34</v>
      </c>
      <c r="F577" s="25">
        <v>683236.34</v>
      </c>
      <c r="G577" s="24">
        <v>546589.06999999995</v>
      </c>
      <c r="H577" s="1"/>
      <c r="K577" s="8"/>
    </row>
    <row r="578" spans="1:11" ht="15.75" x14ac:dyDescent="0.25">
      <c r="A578" s="29">
        <v>524</v>
      </c>
      <c r="B578" s="28" t="s">
        <v>14</v>
      </c>
      <c r="C578" s="27" t="s">
        <v>3</v>
      </c>
      <c r="D578" s="26"/>
      <c r="E578" s="31">
        <v>112640.12000000001</v>
      </c>
      <c r="F578" s="31">
        <v>112640.12</v>
      </c>
      <c r="G578" s="30">
        <v>90112.09</v>
      </c>
      <c r="H578" s="1"/>
      <c r="K578" s="8"/>
    </row>
    <row r="579" spans="1:11" ht="15.75" x14ac:dyDescent="0.25">
      <c r="A579" s="29">
        <v>525</v>
      </c>
      <c r="B579" s="34" t="s">
        <v>13</v>
      </c>
      <c r="C579" s="33" t="s">
        <v>3</v>
      </c>
      <c r="D579" s="32"/>
      <c r="E579" s="36">
        <v>633722.64</v>
      </c>
      <c r="F579" s="36">
        <v>633722.64</v>
      </c>
      <c r="G579" s="35">
        <v>506978.12000000005</v>
      </c>
      <c r="H579" s="1"/>
      <c r="K579" s="8"/>
    </row>
    <row r="580" spans="1:11" ht="15.75" x14ac:dyDescent="0.25">
      <c r="A580" s="29">
        <v>526</v>
      </c>
      <c r="B580" s="28" t="s">
        <v>12</v>
      </c>
      <c r="C580" s="27" t="s">
        <v>3</v>
      </c>
      <c r="D580" s="26"/>
      <c r="E580" s="25">
        <v>580101.39</v>
      </c>
      <c r="F580" s="25">
        <v>580101.39</v>
      </c>
      <c r="G580" s="24">
        <v>464081.11000000004</v>
      </c>
      <c r="H580" s="1"/>
      <c r="K580" s="8"/>
    </row>
    <row r="581" spans="1:11" ht="15.75" x14ac:dyDescent="0.25">
      <c r="A581" s="29">
        <v>527</v>
      </c>
      <c r="B581" s="28" t="s">
        <v>11</v>
      </c>
      <c r="C581" s="27" t="s">
        <v>3</v>
      </c>
      <c r="D581" s="26"/>
      <c r="E581" s="25">
        <v>558296.56000000006</v>
      </c>
      <c r="F581" s="25">
        <v>558296.56000000006</v>
      </c>
      <c r="G581" s="24">
        <v>446637.25</v>
      </c>
      <c r="H581" s="1"/>
      <c r="J581" s="8"/>
      <c r="K581" s="8"/>
    </row>
    <row r="582" spans="1:11" ht="15.75" x14ac:dyDescent="0.25">
      <c r="A582" s="29">
        <v>528</v>
      </c>
      <c r="B582" s="28" t="s">
        <v>10</v>
      </c>
      <c r="C582" s="27" t="s">
        <v>3</v>
      </c>
      <c r="D582" s="26"/>
      <c r="E582" s="25">
        <v>707572.48</v>
      </c>
      <c r="F582" s="25">
        <v>707572.48</v>
      </c>
      <c r="G582" s="24">
        <v>566057.98</v>
      </c>
      <c r="H582" s="1"/>
      <c r="J582" s="8"/>
      <c r="K582" s="8"/>
    </row>
    <row r="583" spans="1:11" ht="15.75" x14ac:dyDescent="0.25">
      <c r="A583" s="29">
        <v>529</v>
      </c>
      <c r="B583" s="28" t="s">
        <v>9</v>
      </c>
      <c r="C583" s="27" t="s">
        <v>3</v>
      </c>
      <c r="D583" s="26"/>
      <c r="E583" s="25">
        <v>465586.36</v>
      </c>
      <c r="F583" s="25">
        <v>465586.36000000004</v>
      </c>
      <c r="G583" s="24">
        <v>372469.09</v>
      </c>
      <c r="H583" s="1"/>
      <c r="J583" s="8"/>
      <c r="K583" s="8"/>
    </row>
    <row r="584" spans="1:11" ht="15.75" x14ac:dyDescent="0.25">
      <c r="A584" s="29">
        <v>530</v>
      </c>
      <c r="B584" s="34" t="s">
        <v>8</v>
      </c>
      <c r="C584" s="33" t="s">
        <v>3</v>
      </c>
      <c r="D584" s="32"/>
      <c r="E584" s="31">
        <v>631460.98</v>
      </c>
      <c r="F584" s="31">
        <v>631460.98</v>
      </c>
      <c r="G584" s="30">
        <v>505168.78</v>
      </c>
      <c r="H584" s="1"/>
      <c r="J584" s="8"/>
      <c r="K584" s="8"/>
    </row>
    <row r="585" spans="1:11" ht="15.75" x14ac:dyDescent="0.25">
      <c r="A585" s="29">
        <v>531</v>
      </c>
      <c r="B585" s="28" t="s">
        <v>7</v>
      </c>
      <c r="C585" s="27" t="s">
        <v>3</v>
      </c>
      <c r="D585" s="26"/>
      <c r="E585" s="25">
        <v>493705.06</v>
      </c>
      <c r="F585" s="25">
        <v>493705.06</v>
      </c>
      <c r="G585" s="24">
        <v>394964.05</v>
      </c>
      <c r="H585" s="1"/>
      <c r="J585" s="8"/>
      <c r="K585" s="8"/>
    </row>
    <row r="586" spans="1:11" ht="15.75" x14ac:dyDescent="0.25">
      <c r="A586" s="29">
        <v>532</v>
      </c>
      <c r="B586" s="28" t="s">
        <v>6</v>
      </c>
      <c r="C586" s="27" t="s">
        <v>3</v>
      </c>
      <c r="D586" s="26"/>
      <c r="E586" s="25">
        <v>828215.07000000007</v>
      </c>
      <c r="F586" s="25">
        <v>828215.07000000007</v>
      </c>
      <c r="G586" s="24">
        <v>662572.05000000005</v>
      </c>
      <c r="H586" s="1"/>
      <c r="J586" s="8"/>
      <c r="K586" s="8"/>
    </row>
    <row r="587" spans="1:11" ht="15.75" x14ac:dyDescent="0.25">
      <c r="A587" s="29">
        <v>533</v>
      </c>
      <c r="B587" s="28" t="s">
        <v>5</v>
      </c>
      <c r="C587" s="27" t="s">
        <v>3</v>
      </c>
      <c r="D587" s="26"/>
      <c r="E587" s="25">
        <v>713239.21</v>
      </c>
      <c r="F587" s="25">
        <v>713239.21</v>
      </c>
      <c r="G587" s="24">
        <v>570591.37</v>
      </c>
      <c r="H587" s="1"/>
      <c r="J587" s="8"/>
      <c r="K587" s="8"/>
    </row>
    <row r="588" spans="1:11" ht="16.5" thickBot="1" x14ac:dyDescent="0.3">
      <c r="A588" s="29">
        <v>534</v>
      </c>
      <c r="B588" s="28" t="s">
        <v>4</v>
      </c>
      <c r="C588" s="27" t="s">
        <v>3</v>
      </c>
      <c r="D588" s="26"/>
      <c r="E588" s="25">
        <v>318982.91000000003</v>
      </c>
      <c r="F588" s="25">
        <v>318982.91000000003</v>
      </c>
      <c r="G588" s="24">
        <v>255186.33000000002</v>
      </c>
      <c r="H588" s="1"/>
      <c r="J588" s="8"/>
      <c r="K588" s="8"/>
    </row>
    <row r="589" spans="1:11" ht="16.5" thickBot="1" x14ac:dyDescent="0.3">
      <c r="A589" s="23" t="s">
        <v>2</v>
      </c>
      <c r="B589" s="22"/>
      <c r="C589" s="21">
        <f>COUNTA(C577:C588)</f>
        <v>12</v>
      </c>
      <c r="D589" s="20"/>
      <c r="E589" s="19">
        <f>SUM(E577:E588)</f>
        <v>6726759.1200000001</v>
      </c>
      <c r="F589" s="19">
        <f>SUM(F577:F588)</f>
        <v>6726759.1200000001</v>
      </c>
      <c r="G589" s="18">
        <f>SUM(G577:G588)</f>
        <v>5381407.29</v>
      </c>
      <c r="H589" s="1"/>
      <c r="J589" s="8"/>
    </row>
    <row r="590" spans="1:11" ht="16.5" thickBot="1" x14ac:dyDescent="0.3">
      <c r="A590" s="17" t="s">
        <v>1</v>
      </c>
      <c r="B590" s="15"/>
      <c r="C590" s="14">
        <f>C575+C589</f>
        <v>41</v>
      </c>
      <c r="D590" s="14"/>
      <c r="E590" s="12">
        <f>E575+E589</f>
        <v>25451209.310000002</v>
      </c>
      <c r="F590" s="12">
        <f>F575+F589</f>
        <v>25451209.310000002</v>
      </c>
      <c r="G590" s="11">
        <f>G575+G589</f>
        <v>20360967.439999998</v>
      </c>
      <c r="H590" s="1"/>
      <c r="J590" s="8"/>
    </row>
    <row r="591" spans="1:11" ht="16.5" thickBot="1" x14ac:dyDescent="0.3">
      <c r="A591" s="16" t="s">
        <v>0</v>
      </c>
      <c r="B591" s="15"/>
      <c r="C591" s="14">
        <f>C481+C407+C321+C544+C590</f>
        <v>534</v>
      </c>
      <c r="D591" s="13"/>
      <c r="E591" s="12">
        <f>E481+E407+E321+E544+E590</f>
        <v>1253644986.8199999</v>
      </c>
      <c r="F591" s="12">
        <f>F481+F407+F321+F544+F590</f>
        <v>723644450.98000002</v>
      </c>
      <c r="G591" s="11">
        <f>G481+G407+G321+G544+G590</f>
        <v>544143383.77693999</v>
      </c>
      <c r="H591" s="1"/>
      <c r="J591" s="8"/>
    </row>
    <row r="592" spans="1:11" x14ac:dyDescent="0.25">
      <c r="C592" s="10"/>
      <c r="D592" s="9"/>
      <c r="E592" s="9"/>
      <c r="F592" s="9"/>
      <c r="G592" s="8"/>
      <c r="H592" s="1"/>
      <c r="J592" s="8"/>
    </row>
    <row r="593" spans="3:10" x14ac:dyDescent="0.25">
      <c r="C593" s="10"/>
      <c r="D593" s="9"/>
      <c r="E593" s="9"/>
      <c r="F593" s="9"/>
      <c r="G593" s="9"/>
      <c r="H593" s="1"/>
      <c r="J593" s="8"/>
    </row>
    <row r="594" spans="3:10" x14ac:dyDescent="0.25">
      <c r="C594" s="7"/>
      <c r="E594" s="6"/>
      <c r="F594" s="6"/>
      <c r="G594" s="6"/>
      <c r="H594" s="1"/>
    </row>
    <row r="595" spans="3:10" x14ac:dyDescent="0.25">
      <c r="E595" s="5"/>
      <c r="H595" s="1"/>
    </row>
    <row r="596" spans="3:10" x14ac:dyDescent="0.25">
      <c r="H596" s="1"/>
    </row>
    <row r="597" spans="3:10" x14ac:dyDescent="0.25">
      <c r="F597" s="5"/>
      <c r="H597" s="1"/>
    </row>
    <row r="598" spans="3:10" x14ac:dyDescent="0.25">
      <c r="H598" s="1"/>
    </row>
    <row r="599" spans="3:10" x14ac:dyDescent="0.25">
      <c r="H599" s="1"/>
    </row>
    <row r="600" spans="3:10" x14ac:dyDescent="0.25">
      <c r="H600" s="1"/>
    </row>
    <row r="601" spans="3:10" x14ac:dyDescent="0.25">
      <c r="H601" s="1"/>
    </row>
    <row r="602" spans="3:10" x14ac:dyDescent="0.25">
      <c r="H602" s="1"/>
    </row>
    <row r="603" spans="3:10" x14ac:dyDescent="0.25">
      <c r="H603" s="1"/>
    </row>
    <row r="604" spans="3:10" x14ac:dyDescent="0.25">
      <c r="H604" s="1"/>
    </row>
    <row r="605" spans="3:10" x14ac:dyDescent="0.25">
      <c r="H605" s="1"/>
    </row>
    <row r="606" spans="3:10" x14ac:dyDescent="0.25">
      <c r="H606" s="1"/>
    </row>
    <row r="607" spans="3:10" x14ac:dyDescent="0.25">
      <c r="H607" s="1"/>
    </row>
    <row r="608" spans="3:10" x14ac:dyDescent="0.25">
      <c r="H608" s="1"/>
    </row>
    <row r="609" spans="8:8" x14ac:dyDescent="0.25">
      <c r="H609" s="1"/>
    </row>
    <row r="610" spans="8:8" x14ac:dyDescent="0.25">
      <c r="H610" s="1"/>
    </row>
    <row r="611" spans="8:8" x14ac:dyDescent="0.25">
      <c r="H611" s="1"/>
    </row>
    <row r="612" spans="8:8" x14ac:dyDescent="0.25">
      <c r="H612" s="1"/>
    </row>
    <row r="613" spans="8:8" x14ac:dyDescent="0.25">
      <c r="H613" s="1"/>
    </row>
    <row r="614" spans="8:8" x14ac:dyDescent="0.25">
      <c r="H614" s="1"/>
    </row>
    <row r="615" spans="8:8" x14ac:dyDescent="0.25">
      <c r="H615" s="1"/>
    </row>
    <row r="616" spans="8:8" x14ac:dyDescent="0.25">
      <c r="H616" s="1"/>
    </row>
    <row r="617" spans="8:8" x14ac:dyDescent="0.25">
      <c r="H617" s="1"/>
    </row>
    <row r="618" spans="8:8" x14ac:dyDescent="0.25">
      <c r="H618" s="1"/>
    </row>
    <row r="619" spans="8:8" x14ac:dyDescent="0.25">
      <c r="H619" s="1"/>
    </row>
    <row r="620" spans="8:8" x14ac:dyDescent="0.25">
      <c r="H620" s="1"/>
    </row>
    <row r="621" spans="8:8" x14ac:dyDescent="0.25">
      <c r="H621" s="1"/>
    </row>
    <row r="622" spans="8:8" x14ac:dyDescent="0.25">
      <c r="H622" s="1"/>
    </row>
    <row r="623" spans="8:8" x14ac:dyDescent="0.25">
      <c r="H623" s="1"/>
    </row>
    <row r="624" spans="8:8" x14ac:dyDescent="0.25">
      <c r="H624" s="1"/>
    </row>
    <row r="625" spans="8:8" x14ac:dyDescent="0.25">
      <c r="H625" s="1"/>
    </row>
    <row r="626" spans="8:8" x14ac:dyDescent="0.25">
      <c r="H626" s="1"/>
    </row>
    <row r="627" spans="8:8" x14ac:dyDescent="0.25">
      <c r="H627" s="1"/>
    </row>
    <row r="628" spans="8:8" x14ac:dyDescent="0.25">
      <c r="H628" s="1"/>
    </row>
    <row r="629" spans="8:8" x14ac:dyDescent="0.25">
      <c r="H629" s="1"/>
    </row>
    <row r="630" spans="8:8" x14ac:dyDescent="0.25">
      <c r="H630" s="1"/>
    </row>
    <row r="631" spans="8:8" x14ac:dyDescent="0.25">
      <c r="H631" s="1"/>
    </row>
    <row r="632" spans="8:8" x14ac:dyDescent="0.25">
      <c r="H632" s="1"/>
    </row>
    <row r="633" spans="8:8" x14ac:dyDescent="0.25">
      <c r="H633" s="1"/>
    </row>
    <row r="634" spans="8:8" x14ac:dyDescent="0.25">
      <c r="H634" s="1"/>
    </row>
    <row r="635" spans="8:8" x14ac:dyDescent="0.25">
      <c r="H635" s="1"/>
    </row>
    <row r="636" spans="8:8" x14ac:dyDescent="0.25">
      <c r="H636" s="1"/>
    </row>
    <row r="637" spans="8:8" x14ac:dyDescent="0.25">
      <c r="H637" s="1"/>
    </row>
    <row r="638" spans="8:8" x14ac:dyDescent="0.25">
      <c r="H638" s="1"/>
    </row>
    <row r="639" spans="8:8" x14ac:dyDescent="0.25">
      <c r="H639" s="1"/>
    </row>
    <row r="640" spans="8:8" x14ac:dyDescent="0.25">
      <c r="H640" s="1"/>
    </row>
    <row r="641" spans="8:8" x14ac:dyDescent="0.25">
      <c r="H641" s="1"/>
    </row>
    <row r="642" spans="8:8" x14ac:dyDescent="0.25">
      <c r="H642" s="1"/>
    </row>
  </sheetData>
  <mergeCells count="48">
    <mergeCell ref="A441:G441"/>
    <mergeCell ref="A480:B480"/>
    <mergeCell ref="A576:G576"/>
    <mergeCell ref="A591:B591"/>
    <mergeCell ref="A440:B440"/>
    <mergeCell ref="A481:B481"/>
    <mergeCell ref="A407:B407"/>
    <mergeCell ref="A482:G482"/>
    <mergeCell ref="A543:B543"/>
    <mergeCell ref="A419:G419"/>
    <mergeCell ref="A408:G408"/>
    <mergeCell ref="A418:B418"/>
    <mergeCell ref="A342:B342"/>
    <mergeCell ref="A100:B100"/>
    <mergeCell ref="A48:G48"/>
    <mergeCell ref="A133:G133"/>
    <mergeCell ref="A590:B590"/>
    <mergeCell ref="A544:B544"/>
    <mergeCell ref="A545:G545"/>
    <mergeCell ref="A575:B575"/>
    <mergeCell ref="A589:B589"/>
    <mergeCell ref="A79:B79"/>
    <mergeCell ref="A31:G31"/>
    <mergeCell ref="A406:B406"/>
    <mergeCell ref="A343:G343"/>
    <mergeCell ref="A361:G361"/>
    <mergeCell ref="A373:B373"/>
    <mergeCell ref="A160:G160"/>
    <mergeCell ref="A192:G192"/>
    <mergeCell ref="A191:B191"/>
    <mergeCell ref="A374:G374"/>
    <mergeCell ref="A296:G296"/>
    <mergeCell ref="A320:B320"/>
    <mergeCell ref="A20:B20"/>
    <mergeCell ref="A21:G21"/>
    <mergeCell ref="A6:G6"/>
    <mergeCell ref="A30:B30"/>
    <mergeCell ref="A47:B47"/>
    <mergeCell ref="A159:B159"/>
    <mergeCell ref="A321:B321"/>
    <mergeCell ref="A80:G80"/>
    <mergeCell ref="A326:G326"/>
    <mergeCell ref="A360:B360"/>
    <mergeCell ref="A101:G101"/>
    <mergeCell ref="A132:B132"/>
    <mergeCell ref="A276:B276"/>
    <mergeCell ref="A277:G277"/>
    <mergeCell ref="A295:B29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APPRRR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maja.stokanovic</dc:creator>
  <cp:lastModifiedBy>maja.stokanovic</cp:lastModifiedBy>
  <dcterms:created xsi:type="dcterms:W3CDTF">2016-03-01T11:47:43Z</dcterms:created>
  <dcterms:modified xsi:type="dcterms:W3CDTF">2016-03-01T12:08:22Z</dcterms:modified>
</cp:coreProperties>
</file>